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11_346EE6A209BCC542AE5F3D74524BD1FCB8ED8596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pango" sheetId="6" r:id="rId1"/>
    <sheet name="WAPANGAJI" sheetId="1" r:id="rId2"/>
    <sheet name="MALIPO" sheetId="2" r:id="rId3"/>
    <sheet name="Sheet1" sheetId="7" r:id="rId4"/>
    <sheet name="RISITI" sheetId="3" r:id="rId5"/>
    <sheet name="MUHTASARI" sheetId="4" r:id="rId6"/>
    <sheet name="CODES" sheetId="5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5" i="2"/>
  <c r="D14" i="2"/>
  <c r="D13" i="2"/>
  <c r="D12" i="2"/>
  <c r="E11" i="2"/>
  <c r="O11" i="2"/>
  <c r="N11" i="2"/>
  <c r="M11" i="2"/>
  <c r="L11" i="2"/>
  <c r="K11" i="2"/>
  <c r="J11" i="2"/>
  <c r="I11" i="2"/>
  <c r="H11" i="2"/>
  <c r="G11" i="2"/>
  <c r="F11" i="2"/>
  <c r="D11" i="2"/>
  <c r="O8" i="2"/>
  <c r="G7" i="2"/>
  <c r="H7" i="2"/>
  <c r="I7" i="2"/>
  <c r="J7" i="2"/>
  <c r="K7" i="2"/>
  <c r="L7" i="2"/>
  <c r="M7" i="2"/>
  <c r="N7" i="2"/>
  <c r="O7" i="2"/>
  <c r="F118" i="6"/>
  <c r="H118" i="6"/>
  <c r="F119" i="6"/>
  <c r="H119" i="6"/>
  <c r="F120" i="6"/>
  <c r="H120" i="6"/>
  <c r="F121" i="6"/>
  <c r="H121" i="6"/>
  <c r="F122" i="6"/>
  <c r="H122" i="6"/>
  <c r="F123" i="6"/>
  <c r="H123" i="6"/>
  <c r="F124" i="6"/>
  <c r="H124" i="6"/>
  <c r="F125" i="6"/>
  <c r="H125" i="6"/>
  <c r="F126" i="6"/>
  <c r="H126" i="6"/>
  <c r="F127" i="6"/>
  <c r="H127" i="6"/>
  <c r="F117" i="6"/>
  <c r="H117" i="6"/>
  <c r="H116" i="6"/>
  <c r="E7" i="2"/>
  <c r="E8" i="2"/>
  <c r="E9" i="2"/>
  <c r="E10" i="2"/>
  <c r="E12" i="2"/>
  <c r="E13" i="2"/>
  <c r="E14" i="2"/>
  <c r="E15" i="2"/>
  <c r="E16" i="2"/>
  <c r="D19" i="2"/>
  <c r="F7" i="2"/>
  <c r="F8" i="2"/>
  <c r="F9" i="2"/>
  <c r="F10" i="2"/>
  <c r="F12" i="2"/>
  <c r="F13" i="2"/>
  <c r="F14" i="2"/>
  <c r="F15" i="2"/>
  <c r="F16" i="2"/>
  <c r="E19" i="2"/>
  <c r="G8" i="2"/>
  <c r="G9" i="2"/>
  <c r="G10" i="2"/>
  <c r="G12" i="2"/>
  <c r="G13" i="2"/>
  <c r="G14" i="2"/>
  <c r="G15" i="2"/>
  <c r="G16" i="2"/>
  <c r="F19" i="2"/>
  <c r="H8" i="2"/>
  <c r="H9" i="2"/>
  <c r="H10" i="2"/>
  <c r="H12" i="2"/>
  <c r="H13" i="2"/>
  <c r="H14" i="2"/>
  <c r="H15" i="2"/>
  <c r="H16" i="2"/>
  <c r="G19" i="2"/>
  <c r="I8" i="2"/>
  <c r="I9" i="2"/>
  <c r="I10" i="2"/>
  <c r="I12" i="2"/>
  <c r="I13" i="2"/>
  <c r="I14" i="2"/>
  <c r="I15" i="2"/>
  <c r="I16" i="2"/>
  <c r="H19" i="2"/>
  <c r="J8" i="2"/>
  <c r="J9" i="2"/>
  <c r="J10" i="2"/>
  <c r="J12" i="2"/>
  <c r="J13" i="2"/>
  <c r="J14" i="2"/>
  <c r="J15" i="2"/>
  <c r="J16" i="2"/>
  <c r="I19" i="2"/>
  <c r="K8" i="2"/>
  <c r="K9" i="2"/>
  <c r="K10" i="2"/>
  <c r="K12" i="2"/>
  <c r="K13" i="2"/>
  <c r="K14" i="2"/>
  <c r="K15" i="2"/>
  <c r="K16" i="2"/>
  <c r="J19" i="2"/>
  <c r="L8" i="2"/>
  <c r="L9" i="2"/>
  <c r="L10" i="2"/>
  <c r="L12" i="2"/>
  <c r="L13" i="2"/>
  <c r="L14" i="2"/>
  <c r="L15" i="2"/>
  <c r="L16" i="2"/>
  <c r="K19" i="2"/>
  <c r="M8" i="2"/>
  <c r="M9" i="2"/>
  <c r="M10" i="2"/>
  <c r="M12" i="2"/>
  <c r="M13" i="2"/>
  <c r="M14" i="2"/>
  <c r="M15" i="2"/>
  <c r="M16" i="2"/>
  <c r="L19" i="2"/>
  <c r="N8" i="2"/>
  <c r="N9" i="2"/>
  <c r="N10" i="2"/>
  <c r="N12" i="2"/>
  <c r="N13" i="2"/>
  <c r="N14" i="2"/>
  <c r="N15" i="2"/>
  <c r="N16" i="2"/>
  <c r="M19" i="2"/>
  <c r="O9" i="2"/>
  <c r="O10" i="2"/>
  <c r="O12" i="2"/>
  <c r="O13" i="2"/>
  <c r="O14" i="2"/>
  <c r="O15" i="2"/>
  <c r="O16" i="2"/>
  <c r="N19" i="2"/>
  <c r="D7" i="2"/>
  <c r="P7" i="2"/>
  <c r="D8" i="2"/>
  <c r="P8" i="2"/>
  <c r="D9" i="2"/>
  <c r="P9" i="2"/>
  <c r="D10" i="2"/>
  <c r="P10" i="2"/>
  <c r="P11" i="2"/>
  <c r="P12" i="2"/>
  <c r="P13" i="2"/>
  <c r="P14" i="2"/>
  <c r="P15" i="2"/>
  <c r="P16" i="2"/>
  <c r="O19" i="2"/>
  <c r="P19" i="2"/>
  <c r="Q19" i="2"/>
  <c r="R19" i="2"/>
  <c r="C19" i="2"/>
  <c r="T6" i="2"/>
  <c r="F82" i="6"/>
  <c r="H82" i="6"/>
  <c r="F83" i="6"/>
  <c r="H83" i="6"/>
  <c r="F84" i="6"/>
  <c r="H84" i="6"/>
  <c r="F85" i="6"/>
  <c r="H85" i="6"/>
  <c r="F86" i="6"/>
  <c r="H86" i="6"/>
  <c r="F87" i="6"/>
  <c r="H87" i="6"/>
  <c r="F88" i="6"/>
  <c r="H88" i="6"/>
  <c r="F89" i="6"/>
  <c r="H89" i="6"/>
  <c r="F90" i="6"/>
  <c r="H90" i="6"/>
  <c r="F91" i="6"/>
  <c r="H91" i="6"/>
  <c r="F81" i="6"/>
  <c r="H81" i="6"/>
  <c r="F70" i="6"/>
  <c r="H70" i="6"/>
  <c r="F71" i="6"/>
  <c r="H71" i="6"/>
  <c r="F72" i="6"/>
  <c r="H72" i="6"/>
  <c r="F73" i="6"/>
  <c r="H73" i="6"/>
  <c r="F74" i="6"/>
  <c r="H74" i="6"/>
  <c r="F75" i="6"/>
  <c r="H75" i="6"/>
  <c r="F76" i="6"/>
  <c r="H76" i="6"/>
  <c r="F77" i="6"/>
  <c r="H77" i="6"/>
  <c r="F78" i="6"/>
  <c r="H78" i="6"/>
  <c r="F79" i="6"/>
  <c r="H79" i="6"/>
  <c r="F69" i="6"/>
  <c r="H69" i="6"/>
  <c r="F58" i="6"/>
  <c r="H58" i="6"/>
  <c r="F59" i="6"/>
  <c r="H59" i="6"/>
  <c r="F60" i="6"/>
  <c r="H60" i="6"/>
  <c r="F61" i="6"/>
  <c r="H61" i="6"/>
  <c r="F62" i="6"/>
  <c r="H62" i="6"/>
  <c r="F63" i="6"/>
  <c r="H63" i="6"/>
  <c r="F64" i="6"/>
  <c r="H64" i="6"/>
  <c r="F65" i="6"/>
  <c r="H65" i="6"/>
  <c r="F66" i="6"/>
  <c r="H66" i="6"/>
  <c r="F67" i="6"/>
  <c r="H67" i="6"/>
  <c r="F57" i="6"/>
  <c r="H57" i="6"/>
  <c r="F46" i="6"/>
  <c r="H46" i="6"/>
  <c r="F47" i="6"/>
  <c r="H47" i="6"/>
  <c r="F48" i="6"/>
  <c r="H48" i="6"/>
  <c r="F49" i="6"/>
  <c r="H49" i="6"/>
  <c r="F50" i="6"/>
  <c r="H50" i="6"/>
  <c r="F51" i="6"/>
  <c r="H51" i="6"/>
  <c r="F52" i="6"/>
  <c r="H52" i="6"/>
  <c r="F53" i="6"/>
  <c r="H53" i="6"/>
  <c r="F54" i="6"/>
  <c r="H54" i="6"/>
  <c r="F55" i="6"/>
  <c r="H55" i="6"/>
  <c r="F45" i="6"/>
  <c r="H45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56" i="6"/>
  <c r="F68" i="6"/>
  <c r="F80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8" i="6"/>
  <c r="H34" i="6"/>
  <c r="H35" i="6"/>
  <c r="H36" i="6"/>
  <c r="H37" i="6"/>
  <c r="H38" i="6"/>
  <c r="H39" i="6"/>
  <c r="H40" i="6"/>
  <c r="H41" i="6"/>
  <c r="H42" i="6"/>
  <c r="H43" i="6"/>
  <c r="H33" i="6"/>
  <c r="H21" i="6"/>
  <c r="H22" i="6"/>
  <c r="H23" i="6"/>
  <c r="H24" i="6"/>
  <c r="H25" i="6"/>
  <c r="H26" i="6"/>
  <c r="H27" i="6"/>
  <c r="H28" i="6"/>
  <c r="H29" i="6"/>
  <c r="H30" i="6"/>
  <c r="H31" i="6"/>
  <c r="H18" i="6"/>
  <c r="H19" i="6"/>
  <c r="H101" i="6"/>
  <c r="H102" i="6"/>
  <c r="H103" i="6"/>
  <c r="H93" i="6"/>
  <c r="H94" i="6"/>
  <c r="H95" i="6"/>
  <c r="H96" i="6"/>
  <c r="H97" i="6"/>
  <c r="H98" i="6"/>
  <c r="H99" i="6"/>
  <c r="H100" i="6"/>
  <c r="H105" i="6"/>
  <c r="H106" i="6"/>
  <c r="H107" i="6"/>
  <c r="H108" i="6"/>
  <c r="H109" i="6"/>
  <c r="H110" i="6"/>
  <c r="H111" i="6"/>
  <c r="H112" i="6"/>
  <c r="H113" i="6"/>
  <c r="H114" i="6"/>
  <c r="H115" i="6"/>
  <c r="H9" i="6"/>
  <c r="H10" i="6"/>
  <c r="H11" i="6"/>
  <c r="H12" i="6"/>
  <c r="H13" i="6"/>
  <c r="H14" i="6"/>
  <c r="H15" i="6"/>
  <c r="H16" i="6"/>
  <c r="H17" i="6"/>
  <c r="H104" i="6"/>
  <c r="H92" i="6"/>
  <c r="H80" i="6"/>
  <c r="H68" i="6"/>
  <c r="H56" i="6"/>
  <c r="H44" i="6"/>
  <c r="H32" i="6"/>
  <c r="H20" i="6"/>
  <c r="H8" i="6"/>
  <c r="Q6" i="6"/>
  <c r="H8" i="1"/>
  <c r="H9" i="1"/>
  <c r="H10" i="1"/>
  <c r="H11" i="1"/>
  <c r="H12" i="1"/>
  <c r="H13" i="1"/>
  <c r="H14" i="1"/>
  <c r="H15" i="1"/>
  <c r="H16" i="1"/>
  <c r="H7" i="1"/>
  <c r="F7" i="1"/>
  <c r="F8" i="1"/>
  <c r="F9" i="1"/>
  <c r="F10" i="1"/>
  <c r="F11" i="1"/>
  <c r="F12" i="1"/>
  <c r="F13" i="1"/>
  <c r="F14" i="1"/>
  <c r="F15" i="1"/>
  <c r="F16" i="1"/>
  <c r="C15" i="1"/>
  <c r="C14" i="1"/>
  <c r="C13" i="1"/>
  <c r="C16" i="1"/>
  <c r="C12" i="1"/>
  <c r="C11" i="1"/>
  <c r="C10" i="1"/>
  <c r="C9" i="1"/>
  <c r="C8" i="1"/>
  <c r="C7" i="1"/>
  <c r="Q6" i="1"/>
</calcChain>
</file>

<file path=xl/sharedStrings.xml><?xml version="1.0" encoding="utf-8"?>
<sst xmlns="http://schemas.openxmlformats.org/spreadsheetml/2006/main" count="2869" uniqueCount="869">
  <si>
    <t>MFUMO WA KUKUSANYA KODI YA PANGO</t>
  </si>
  <si>
    <t>TAARIFA ZA WAPANGAJI — VYUMBA 12</t>
  </si>
  <si>
    <t>Ingiza taarifa za mpangaji kila chumba — mfumo utahesabu malipo kiotomatiki</t>
  </si>
  <si>
    <t>💾  SAVE</t>
  </si>
  <si>
    <t>📊  TAZAMA MALIPO</t>
  </si>
  <si>
    <t>🖨  CHAPISHA</t>
  </si>
  <si>
    <t>Chumba Na.</t>
  </si>
  <si>
    <t>Jina la Mpangaji</t>
  </si>
  <si>
    <t>Simu</t>
  </si>
  <si>
    <t>Tarehe ya Kuingia</t>
  </si>
  <si>
    <t>Kodi/Mwezi (Tsh)</t>
  </si>
  <si>
    <t>Maelezo</t>
  </si>
  <si>
    <t>Hali</t>
  </si>
  <si>
    <t>Maoni</t>
  </si>
  <si>
    <t>V01</t>
  </si>
  <si>
    <t>Ghorofa ya Kwanza</t>
  </si>
  <si>
    <t>V02</t>
  </si>
  <si>
    <t>V03</t>
  </si>
  <si>
    <t>V04</t>
  </si>
  <si>
    <t>V05</t>
  </si>
  <si>
    <t>V06</t>
  </si>
  <si>
    <t>V07</t>
  </si>
  <si>
    <t>Ghorofa ya Pili</t>
  </si>
  <si>
    <t>V08</t>
  </si>
  <si>
    <t>V09</t>
  </si>
  <si>
    <t>V10</t>
  </si>
  <si>
    <t>V11</t>
  </si>
  <si>
    <t>V12</t>
  </si>
  <si>
    <t>UFUATILIAJI WA MALIPO YA KILA MWEZI</t>
  </si>
  <si>
    <t>Weka 1 = Amelipa | Weka 0 = Hajalipa | Mfumo utahesabu kiotomatiki</t>
  </si>
  <si>
    <t>⚙  HESABU MALIPO</t>
  </si>
  <si>
    <t>⚠  WALIOCHELEWA</t>
  </si>
  <si>
    <t>🖨  CHAPISHA RIPOTI</t>
  </si>
  <si>
    <t>Chumba</t>
  </si>
  <si>
    <t>Kodi/Mwezi</t>
  </si>
  <si>
    <t>Jan</t>
  </si>
  <si>
    <t>Feb</t>
  </si>
  <si>
    <t>Mac</t>
  </si>
  <si>
    <t>Apr</t>
  </si>
  <si>
    <t>Mei</t>
  </si>
  <si>
    <t>Jun</t>
  </si>
  <si>
    <t>Jul</t>
  </si>
  <si>
    <t>Ago</t>
  </si>
  <si>
    <t>Sep</t>
  </si>
  <si>
    <t>Okt</t>
  </si>
  <si>
    <t>Nov</t>
  </si>
  <si>
    <t>Des</t>
  </si>
  <si>
    <t>JUMLA LILILOLIPWA</t>
  </si>
  <si>
    <t>DENI</t>
  </si>
  <si>
    <t>HALI</t>
  </si>
  <si>
    <t>JUMLA YA MWEZI</t>
  </si>
  <si>
    <t>RISITI YA MALIPO YA PANGO</t>
  </si>
  <si>
    <t>Mfumo wa Kukusanya Kodi</t>
  </si>
  <si>
    <t>MAKAO MAKUU</t>
  </si>
  <si>
    <t>Ingiza Chumba Na.:</t>
  </si>
  <si>
    <t>🔍  TAFUTA</t>
  </si>
  <si>
    <t>🖨  CHAPISHA RISITI</t>
  </si>
  <si>
    <t>★  RISITI YA MALIPO YA PANGO  ★</t>
  </si>
  <si>
    <t>Nambari ya Risiti:</t>
  </si>
  <si>
    <t>—</t>
  </si>
  <si>
    <t>Tarehe ya Malipo:</t>
  </si>
  <si>
    <t>Jina la Mpangaji:</t>
  </si>
  <si>
    <t>Chumba Nambari:</t>
  </si>
  <si>
    <t>Mwezi wa Malipo:</t>
  </si>
  <si>
    <t>Kodi ya Mwezi:</t>
  </si>
  <si>
    <t>JUMLA ILIYOLIPWA: Tsh  —</t>
  </si>
  <si>
    <t>Malipo haya yamepokewa na mwenye nyumba kwa heshima</t>
  </si>
  <si>
    <t>SAHIHI NA UKAGUZI</t>
  </si>
  <si>
    <t>Sahihi ya Mwenye Nyumba:</t>
  </si>
  <si>
    <t>Sahihi ya Mpangaji:</t>
  </si>
  <si>
    <t>______________________</t>
  </si>
  <si>
    <t>Tarehe: ______________</t>
  </si>
  <si>
    <t>Risiti hii ni muhimu. Ihifadhi vizuri kama uthibitisho wa malipo.</t>
  </si>
  <si>
    <t>MUHTASARI WA MAPATO — TAKWIMU ZA JUMLA</t>
  </si>
  <si>
    <t>VYUMBA
VYOTE</t>
  </si>
  <si>
    <t>VILIVYO
KALIWA</t>
  </si>
  <si>
    <t>VILIVYO
WAZI</t>
  </si>
  <si>
    <t>WALIOLIPA
LEO</t>
  </si>
  <si>
    <t>MAPATO YA KILA MWEZI</t>
  </si>
  <si>
    <t>MWEZI</t>
  </si>
  <si>
    <t>INAYOTARAJIWA</t>
  </si>
  <si>
    <t>ILIYOKUSANYWA</t>
  </si>
  <si>
    <t>ASILIMIA</t>
  </si>
  <si>
    <t>Januari</t>
  </si>
  <si>
    <t>0%</t>
  </si>
  <si>
    <t>Februari</t>
  </si>
  <si>
    <t>Machi</t>
  </si>
  <si>
    <t>Aprili</t>
  </si>
  <si>
    <t>Juni</t>
  </si>
  <si>
    <t>Julai</t>
  </si>
  <si>
    <t>Agosti</t>
  </si>
  <si>
    <t>Septemba</t>
  </si>
  <si>
    <t>Oktoba</t>
  </si>
  <si>
    <t>Novemba</t>
  </si>
  <si>
    <t>Desemba</t>
  </si>
  <si>
    <t>JUMLA</t>
  </si>
  <si>
    <t>⚠  WAPANGAJI WALIOCHELEWA KULIPA</t>
  </si>
  <si>
    <t>Miezi Inayodaiwa</t>
  </si>
  <si>
    <t>Deni (Tsh)</t>
  </si>
  <si>
    <t>MSIMBO WA VBA — Nakili YOTE kwenye Module (Alt+F11 → Insert → Module → Ctrl+V)</t>
  </si>
  <si>
    <t>Option Explicit</t>
  </si>
  <si>
    <t>'================================================================</t>
  </si>
  <si>
    <t>'  SUB 1 — HESABU MALIPO</t>
  </si>
  <si>
    <t>'  Inasoma MALIPO sheet na kuhesabu jumla ya kila mpangaji</t>
  </si>
  <si>
    <t>Sub HesabuMalipo()</t>
  </si>
  <si>
    <t>Dim ws1 As Worksheet</t>
  </si>
  <si>
    <t>Dim ws2 As Worksheet</t>
  </si>
  <si>
    <t>Dim ws4 As Worksheet</t>
  </si>
  <si>
    <t>Dim i As Long</t>
  </si>
  <si>
    <t>Dim mi As Integer</t>
  </si>
  <si>
    <t>Dim lipa As Long</t>
  </si>
  <si>
    <t>Dim hajalipa As Long</t>
  </si>
  <si>
    <t>Dim jumlaLipa As Double</t>
  </si>
  <si>
    <t>Dim kodi As Double</t>
  </si>
  <si>
    <t>Dim deni As Double</t>
  </si>
  <si>
    <t>Dim hali As String</t>
  </si>
  <si>
    <t>Dim jumlaKusanywa As Double</t>
  </si>
  <si>
    <t>Dim jumlaTarajiwa As Double</t>
  </si>
  <si>
    <t>Set ws1 = ThisWorkbook.Sheets("WAPANGAJI")</t>
  </si>
  <si>
    <t>Set ws2 = ThisWorkbook.Sheets("MALIPO")</t>
  </si>
  <si>
    <t>Set ws4 = ThisWorkbook.Sheets("MUHTASARI")</t>
  </si>
  <si>
    <t>' Hesabu kwa kila mpangaji (rows 7-18)</t>
  </si>
  <si>
    <t>For i = 7 To 18</t>
  </si>
  <si>
    <t xml:space="preserve">    kodi = Val(ws2.Cells(i, 3).Value)</t>
  </si>
  <si>
    <t xml:space="preserve">    lipa = 0</t>
  </si>
  <si>
    <t xml:space="preserve">    hajalipa = 0</t>
  </si>
  <si>
    <t xml:space="preserve">    For mi = 4 To 15</t>
  </si>
  <si>
    <t xml:space="preserve">        If Val(ws2.Cells(i, mi).Value) = 1 Then</t>
  </si>
  <si>
    <t xml:space="preserve">            lipa = lipa + 1</t>
  </si>
  <si>
    <t xml:space="preserve">            ' Weka rangi ya kijani — amelipa</t>
  </si>
  <si>
    <t xml:space="preserve">            ws2.Cells(i, mi).Interior.Color = RGB(0, 176, 80)</t>
  </si>
  <si>
    <t xml:space="preserve">            ws2.Cells(i, mi).Font.Color = RGB(255, 255, 255)</t>
  </si>
  <si>
    <t xml:space="preserve">        ElseIf Val(ws2.Cells(i, mi).Value) = 0 And ws2.Cells(i, mi).Value &lt;&gt; "" Then</t>
  </si>
  <si>
    <t xml:space="preserve">            hajalipa = hajalipa + 1</t>
  </si>
  <si>
    <t xml:space="preserve">            ' Weka rangi ya nyekundu — hajalipa</t>
  </si>
  <si>
    <t xml:space="preserve">            ws2.Cells(i, mi).Interior.Color = RGB(255, 0, 0)</t>
  </si>
  <si>
    <t xml:space="preserve">        End If</t>
  </si>
  <si>
    <t xml:space="preserve">    Next mi</t>
  </si>
  <si>
    <t xml:space="preserve">    jumlaLipa = lipa * kodi</t>
  </si>
  <si>
    <t xml:space="preserve">    deni = hajalipa * kodi</t>
  </si>
  <si>
    <t xml:space="preserve">    ws2.Cells(i, 16).Value = jumlaLipa</t>
  </si>
  <si>
    <t xml:space="preserve">    ws2.Cells(i, 17).Value = deni</t>
  </si>
  <si>
    <t xml:space="preserve">    If deni &gt; 0 Then</t>
  </si>
  <si>
    <t xml:space="preserve">        ws2.Cells(i, 18).Value = "DENI"</t>
  </si>
  <si>
    <t xml:space="preserve">        ws2.Cells(i, 18).Interior.Color = RGB(255, 0, 0)</t>
  </si>
  <si>
    <t xml:space="preserve">        ws2.Cells(i, 18).Font.Color = RGB(255, 255, 255)</t>
  </si>
  <si>
    <t xml:space="preserve">    Else</t>
  </si>
  <si>
    <t xml:space="preserve">        ws2.Cells(i, 18).Value = "SAWA"</t>
  </si>
  <si>
    <t xml:space="preserve">        ws2.Cells(i, 18).Interior.Color = RGB(0, 176, 80)</t>
  </si>
  <si>
    <t xml:space="preserve">    End If</t>
  </si>
  <si>
    <t xml:space="preserve">    ws2.Cells(i, 16).Font.Bold = True</t>
  </si>
  <si>
    <t xml:space="preserve">    ws2.Cells(i, 17).Font.Bold = True</t>
  </si>
  <si>
    <t xml:space="preserve">    ws2.Cells(i, 18).Font.Bold = True</t>
  </si>
  <si>
    <t>Next i</t>
  </si>
  <si>
    <t>' Hesabu jumla ya mwezi (row 19)</t>
  </si>
  <si>
    <t>For mi = 4 To 18</t>
  </si>
  <si>
    <t xml:space="preserve">    Dim jumlaCol As Double</t>
  </si>
  <si>
    <t xml:space="preserve">    jumlaCol = 0</t>
  </si>
  <si>
    <t xml:space="preserve">    For i = 7 To 18</t>
  </si>
  <si>
    <t xml:space="preserve">        jumlaCol = jumlaCol + Val(ws2.Cells(i, mi).Value)</t>
  </si>
  <si>
    <t xml:space="preserve">    Next i</t>
  </si>
  <si>
    <t xml:space="preserve">    ws2.Cells(19, mi).Value = jumlaCol</t>
  </si>
  <si>
    <t>Next mi</t>
  </si>
  <si>
    <t>SasishaMuhtasari</t>
  </si>
  <si>
    <t>MsgBox "Malipo yamehesabiwa!", vbInformation, "Mafanikio"</t>
  </si>
  <si>
    <t>End Sub</t>
  </si>
  <si>
    <t>'  SUB 2 — SASISHA MUHTASARI</t>
  </si>
  <si>
    <t>'  Inajaza takwimu kwenye MUHTASARI sheet</t>
  </si>
  <si>
    <t>Sub SasishaMuhtasari()</t>
  </si>
  <si>
    <t>Dim vinakalIwa As Long</t>
  </si>
  <si>
    <t>Dim viwaziCount As Long</t>
  </si>
  <si>
    <t>Dim jumlaDeni As Double</t>
  </si>
  <si>
    <t>vinakaliwa = 0</t>
  </si>
  <si>
    <t>viwaziCount = 0</t>
  </si>
  <si>
    <t xml:space="preserve">    If Trim(ws1.Cells(i, 2).Value) &lt;&gt; "" Then</t>
  </si>
  <si>
    <t xml:space="preserve">        vinakaliwa = vinakaliwa + 1</t>
  </si>
  <si>
    <t xml:space="preserve">        viwaziCount = viwaziCount + 1</t>
  </si>
  <si>
    <t>ws4.Cells(5, 1).Value = 12</t>
  </si>
  <si>
    <t>ws4.Cells(5, 3).Value = vinakaliwa</t>
  </si>
  <si>
    <t>ws4.Cells(5, 5).Value = viwaziCount</t>
  </si>
  <si>
    <t>' Hesabu mapato kwa kila mwezi</t>
  </si>
  <si>
    <t>For mi = 0 To 11</t>
  </si>
  <si>
    <t xml:space="preserve">    Dim mCol As Integer</t>
  </si>
  <si>
    <t xml:space="preserve">    mCol = 4 + mi</t>
  </si>
  <si>
    <t xml:space="preserve">    jumlaKusanywa = 0</t>
  </si>
  <si>
    <t xml:space="preserve">    jumlaTarajiwa = 0</t>
  </si>
  <si>
    <t xml:space="preserve">        Dim kodi As Double</t>
  </si>
  <si>
    <t xml:space="preserve">        kodi = Val(ws2.Cells(i, 3).Value)</t>
  </si>
  <si>
    <t xml:space="preserve">        jumlaTarajiwa = jumlaTarajiwa + kodi</t>
  </si>
  <si>
    <t xml:space="preserve">        If Val(ws2.Cells(i, mCol).Value) = 1 Then</t>
  </si>
  <si>
    <t xml:space="preserve">            jumlaKusanywa = jumlaKusanywa + kodi</t>
  </si>
  <si>
    <t xml:space="preserve">    ws4.Cells(9 + mi, 2).Value = jumlaTarajiwa</t>
  </si>
  <si>
    <t xml:space="preserve">    ws4.Cells(9 + mi, 3).Value = jumlaKusanywa</t>
  </si>
  <si>
    <t xml:space="preserve">    ws4.Cells(9 + mi, 4).Value = jumlaTarajiwa - jumlaKusanywa</t>
  </si>
  <si>
    <t xml:space="preserve">    If jumlaTarajiwa &gt; 0 Then</t>
  </si>
  <si>
    <t xml:space="preserve">        ws4.Cells(9 + mi, 5).Value = Format(jumlaKusanywa / jumlaTarajiwa * 100, "0.0") &amp; "%"</t>
  </si>
  <si>
    <t>' Wapangaji waliochelewa</t>
  </si>
  <si>
    <t>Dim wcRow As Integer</t>
  </si>
  <si>
    <t>wcRow = 25</t>
  </si>
  <si>
    <t xml:space="preserve">    Dim deniTotal As Double</t>
  </si>
  <si>
    <t xml:space="preserve">    deniTotal = Val(ws2.Cells(i, 17).Value)</t>
  </si>
  <si>
    <t xml:space="preserve">    If deniTotal &gt; 0 Then</t>
  </si>
  <si>
    <t xml:space="preserve">        ws4.Cells(wcRow, 1).Value = ws2.Cells(i, 1).Value</t>
  </si>
  <si>
    <t xml:space="preserve">        ws4.Cells(wcRow, 2).Value = ws2.Cells(i, 2).Value</t>
  </si>
  <si>
    <t xml:space="preserve">        Dim miDeni As Integer</t>
  </si>
  <si>
    <t xml:space="preserve">        miDeni = 0</t>
  </si>
  <si>
    <t xml:space="preserve">        Dim mci As Integer</t>
  </si>
  <si>
    <t xml:space="preserve">        For mci = 4 To 15</t>
  </si>
  <si>
    <t xml:space="preserve">            If Val(ws2.Cells(i, mci).Value) = 0 Then miDeni = miDeni + 1</t>
  </si>
  <si>
    <t xml:space="preserve">        Next mci</t>
  </si>
  <si>
    <t xml:space="preserve">        ws4.Cells(wcRow, 3).Value = miDeni</t>
  </si>
  <si>
    <t xml:space="preserve">        ws4.Cells(wcRow, 4).Value = deniTotal</t>
  </si>
  <si>
    <t xml:space="preserve">        ws4.Cells(wcRow, 4).NumberFormat = "#,##0"</t>
  </si>
  <si>
    <t xml:space="preserve">        ws4.Cells(wcRow, 1).Interior.Color = RGB(255, 235, 235)</t>
  </si>
  <si>
    <t xml:space="preserve">        ws4.Cells(wcRow, 2).Interior.Color = RGB(255, 235, 235)</t>
  </si>
  <si>
    <t xml:space="preserve">        ws4.Cells(wcRow, 3).Interior.Color = RGB(255, 235, 235)</t>
  </si>
  <si>
    <t xml:space="preserve">        ws4.Cells(wcRow, 4).Interior.Color = RGB(255, 235, 235)</t>
  </si>
  <si>
    <t xml:space="preserve">        wcRow = wcRow + 1</t>
  </si>
  <si>
    <t>'  SUB 3 — TAFUTA NA JAZA RISITI</t>
  </si>
  <si>
    <t>Sub TafutaRisiti()</t>
  </si>
  <si>
    <t>Dim ws3 As Worksheet</t>
  </si>
  <si>
    <t>Dim chumba As String</t>
  </si>
  <si>
    <t>Dim found As Boolean</t>
  </si>
  <si>
    <t>Dim miziLipwa As String</t>
  </si>
  <si>
    <t>Set ws3 = ThisWorkbook.Sheets("RISITI")</t>
  </si>
  <si>
    <t>chumba = Trim(ws3.Range("C5").Value)</t>
  </si>
  <si>
    <t>If chumba = "" Then</t>
  </si>
  <si>
    <t xml:space="preserve">    MsgBox "Ingiza Nambari ya Chumba!", vbExclamation</t>
  </si>
  <si>
    <t xml:space="preserve">    Exit Sub</t>
  </si>
  <si>
    <t>End If</t>
  </si>
  <si>
    <t>found = False</t>
  </si>
  <si>
    <t>Dim miezi(11) As String</t>
  </si>
  <si>
    <t>miezi(0)="Jan" : miezi(1)="Feb" : miezi(2)="Mac"</t>
  </si>
  <si>
    <t>miezi(3)="Apr" : miezi(4)="Mei" : miezi(5)="Jun"</t>
  </si>
  <si>
    <t>miezi(6)="Jul" : miezi(7)="Ago" : miezi(8)="Sep"</t>
  </si>
  <si>
    <t>miezi(9)="Okt" : miezi(10)="Nov" : miezi(11)="Des"</t>
  </si>
  <si>
    <t xml:space="preserve">    If CStr(ws2.Cells(i, 1).Value) = chumba Then</t>
  </si>
  <si>
    <t xml:space="preserve">        found = True</t>
  </si>
  <si>
    <t xml:space="preserve">        miziLipwa = ""</t>
  </si>
  <si>
    <t xml:space="preserve">        jumlaLipa = 0</t>
  </si>
  <si>
    <t xml:space="preserve">        For mi = 0 To 11</t>
  </si>
  <si>
    <t xml:space="preserve">            If Val(ws2.Cells(i, 4 + mi).Value) = 1 Then</t>
  </si>
  <si>
    <t xml:space="preserve">                miziLipwa = miziLipwa &amp; miezi(mi) &amp; " "</t>
  </si>
  <si>
    <t xml:space="preserve">                jumlaLipa = jumlaLipa + kodi</t>
  </si>
  <si>
    <t xml:space="preserve">            End If</t>
  </si>
  <si>
    <t xml:space="preserve">        Next mi</t>
  </si>
  <si>
    <t xml:space="preserve">        ' Nambari ya Risiti</t>
  </si>
  <si>
    <t xml:space="preserve">        ws3.Cells(9, 3).Value = "RST-" &amp; chumba &amp; "-" &amp; Format(Now(), "YYYYMMDD")</t>
  </si>
  <si>
    <t xml:space="preserve">        ws3.Cells(10, 3).Value = Format(Now(), "DD/MM/YYYY")</t>
  </si>
  <si>
    <t xml:space="preserve">        ws3.Cells(11, 3).Value = ws2.Cells(i, 2).Value</t>
  </si>
  <si>
    <t xml:space="preserve">        ws3.Cells(12, 3).Value = chumba</t>
  </si>
  <si>
    <t xml:space="preserve">        ws3.Cells(13, 3).Value = miziLipwa</t>
  </si>
  <si>
    <t xml:space="preserve">        ws3.Cells(14, 3).Value = kodi</t>
  </si>
  <si>
    <t xml:space="preserve">        ws3.Cells(14, 3).NumberFormat = "#,##0"</t>
  </si>
  <si>
    <t xml:space="preserve">        ws3.Cells(16, 1).Value = "JUMLA ILIYOLIPWA: Tsh  " &amp; Format(jumlaLipa, "#,##0")</t>
  </si>
  <si>
    <t xml:space="preserve">        MsgBox "Risiti ya " &amp; ws2.Cells(i, 2).Value &amp; " imeandikwa!", vbInformation</t>
  </si>
  <si>
    <t xml:space="preserve">        Exit For</t>
  </si>
  <si>
    <t>If Not found Then</t>
  </si>
  <si>
    <t xml:space="preserve">    MsgBox "Chumba " &amp; chumba &amp; " hakipatikani!", vbExclamation</t>
  </si>
  <si>
    <t>'  SUB 4 — CHAPISHA RISITI</t>
  </si>
  <si>
    <t>Sub ChapishaRisiti()</t>
  </si>
  <si>
    <t>Dim jibu As Integer</t>
  </si>
  <si>
    <t>If Trim(ws3.Cells(11, 3).Value) = "" Or ws3.Cells(11, 3).Value = "-" Then</t>
  </si>
  <si>
    <t xml:space="preserve">    MsgBox "Tafuta mpangaji kwanza!", vbExclamation</t>
  </si>
  <si>
    <t>ws3.PageSetup.Orientation = xlPortrait</t>
  </si>
  <si>
    <t>ws3.PageSetup.PaperSize = xlPaperA4</t>
  </si>
  <si>
    <t>ws3.PageSetup.FitToPagesWide = 1</t>
  </si>
  <si>
    <t>ws3.PageSetup.FitToPagesTall = 1</t>
  </si>
  <si>
    <t>ws3.PageSetup.Zoom = False</t>
  </si>
  <si>
    <t>ws3.PageSetup.PrintArea = "$A$1:$E$24"</t>
  </si>
  <si>
    <t>jibu = MsgBox("YES = Ona Preview" &amp; Chr(13) &amp; "NO = Chapisha", vbYesNoCancel + vbQuestion, "Chapisha")</t>
  </si>
  <si>
    <t>If jibu = vbYes Then</t>
  </si>
  <si>
    <t xml:space="preserve">    ws3.PrintPreview</t>
  </si>
  <si>
    <t>ElseIf jibu = vbNo Then</t>
  </si>
  <si>
    <t xml:space="preserve">    ws3.PrintOut Copies:=1</t>
  </si>
  <si>
    <t xml:space="preserve">    MsgBox "Risiti imechapishwa!", vbInformation</t>
  </si>
  <si>
    <t>'  SUB 5 — WEKA HALI YA CHUMBA (WAZI/IMEKALIWA)</t>
  </si>
  <si>
    <t>Sub SasishHaliVyumba()</t>
  </si>
  <si>
    <t xml:space="preserve">        ws1.Cells(i, 7).Value = "IMEKALIWA"</t>
  </si>
  <si>
    <t xml:space="preserve">        ws1.Cells(i, 7).Interior.Color = RGB(0, 176, 80)</t>
  </si>
  <si>
    <t xml:space="preserve">        ws1.Cells(i, 7).Font.Color = RGB(255, 255, 255)</t>
  </si>
  <si>
    <t xml:space="preserve">        ws1.Cells(i, 7).Value = "WAZI"</t>
  </si>
  <si>
    <t xml:space="preserve">        ws1.Cells(i, 7).Interior.Color = RGB(228, 108, 10)</t>
  </si>
  <si>
    <t xml:space="preserve">    ws1.Cells(i, 7).Font.Bold = True</t>
  </si>
  <si>
    <t xml:space="preserve">    ws1.Cells(i, 7).Font.Name = "Arial"</t>
  </si>
  <si>
    <t>'  SUB 6 — SAVE DATA</t>
  </si>
  <si>
    <t>Sub SaveData()</t>
  </si>
  <si>
    <t>ThisWorkbook.Save</t>
  </si>
  <si>
    <t>MsgBox "Data imehifadhiwa!", vbInformation, "Saved"</t>
  </si>
  <si>
    <t>'  SUB 7 — CHAPISHA RIPOTI YA MALIPO (PDF)</t>
  </si>
  <si>
    <t>Sub ChapishaRipotiPDF()</t>
  </si>
  <si>
    <t>Dim savePath As String</t>
  </si>
  <si>
    <t>Dim fileName As String</t>
  </si>
  <si>
    <t>fileName = "Malipo_Pango_" &amp; Format(Now(), "YYYYMMDD")</t>
  </si>
  <si>
    <t>savePath = Application.GetSaveAsFilename(fileName, "PDF Files (*.pdf), *.pdf", , "Hifadhi Ripoti kwa PDF")</t>
  </si>
  <si>
    <t>If savePath = "False" Then Exit Sub</t>
  </si>
  <si>
    <t>ws2.PageSetup.Orientation = xlLandscape</t>
  </si>
  <si>
    <t>ws2.PageSetup.PaperSize = xlPaperA4</t>
  </si>
  <si>
    <t>ws2.PageSetup.FitToPagesWide = 1</t>
  </si>
  <si>
    <t>ws2.PageSetup.FitToPagesTall = False</t>
  </si>
  <si>
    <t>ws2.PageSetup.Zoom = False</t>
  </si>
  <si>
    <t>ws2.ExportAsFixedFormat Type:=xlTypePDF, Filename:=savePath, Quality:=xlQualityStandard, IncludeDocProperties:=True, IgnorePrintAreas:=False, OpenAfterPublish:=True</t>
  </si>
  <si>
    <t>MsgBox "PDF imehifadhiwa!", vbInformation, "Mafanikio"</t>
  </si>
  <si>
    <t>================================================================</t>
  </si>
  <si>
    <t xml:space="preserve">  SUB 10 — TUMA SMS ZA ONYO (kupitia Beem One)</t>
  </si>
  <si>
    <t xml:space="preserve">  Mahitaji:</t>
  </si>
  <si>
    <t xml:space="preserve">  1. Akaunti ya Beem One (beemonafrica.com)</t>
  </si>
  <si>
    <t xml:space="preserve">  2. API Key na Secret Key zako</t>
  </si>
  <si>
    <t xml:space="preserve">  3. Nambari za simu za wapangaji kwenye kolamu C ya WAPANGAJI</t>
  </si>
  <si>
    <t xml:space="preserve">  4. Muunganiko wa internet</t>
  </si>
  <si>
    <t>Sub TumaSMSOnyo()</t>
  </si>
  <si>
    <t>Dim mci As Integer</t>
  </si>
  <si>
    <t>Dim jina As String</t>
  </si>
  <si>
    <t>Dim simu As String</t>
  </si>
  <si>
    <t>Dim miziDeni As Integer</t>
  </si>
  <si>
    <t>Dim ujumbe As String</t>
  </si>
  <si>
    <t>Dim jumlaWaliotumwa As Integer</t>
  </si>
  <si>
    <t>Dim jumlaWalioshindwa As Integer</t>
  </si>
  <si>
    <t xml:space="preserve"> ===== WEKA TAARIFA ZAKO HAPA =====</t>
  </si>
  <si>
    <t>Dim API_KEY As String</t>
  </si>
  <si>
    <t>Dim SECRET_KEY As String</t>
  </si>
  <si>
    <t>Dim SENDER_NAME As String</t>
  </si>
  <si>
    <t>API_KEY    = "WEKA_API_KEY_YAKO"      ' Pata kutoka Beem One Dashboard</t>
  </si>
  <si>
    <t>SECRET_KEY = "WEKA_SECRET_KEY_YAKO"   ' Pata kutoka Beem One Dashboard</t>
  </si>
  <si>
    <t>SENDER_NAME = "PANGO"                  ' Jina litakaloonekana kwa mpokeaji</t>
  </si>
  <si>
    <t xml:space="preserve"> ===================================</t>
  </si>
  <si>
    <t xml:space="preserve"> Angalia API Key imewekwa</t>
  </si>
  <si>
    <t>If API_KEY = "WEKA_API_KEY_YAKO" Then</t>
  </si>
  <si>
    <t xml:space="preserve">    MsgBox "Tafadhali weka API Key na Secret Key yako!" &amp; Chr(13) &amp; _</t>
  </si>
  <si>
    <t xml:space="preserve">           "Nenda Beem One Dashboard upate.", vbExclamation</t>
  </si>
  <si>
    <t xml:space="preserve"> Angalia waliochelewa</t>
  </si>
  <si>
    <t>Dim wanaocho As Integer</t>
  </si>
  <si>
    <t>wanaocho = 0</t>
  </si>
  <si>
    <t xml:space="preserve">    If Val(ws2.Cells(i, 17).Value) &gt; 0 Then wanaocho = wanaocho + 1</t>
  </si>
  <si>
    <t>If wanaocho = 0 Then</t>
  </si>
  <si>
    <t xml:space="preserve">    MsgBox "Hakuna mpangaji aliyechelewa kulipa!", vbInformation</t>
  </si>
  <si>
    <t xml:space="preserve"> Thibitisha</t>
  </si>
  <si>
    <t>If MsgBox("Utatuma SMS kwa wapangaji " &amp; wanaocho &amp; " waliochelewa." &amp; Chr(13) &amp; _</t>
  </si>
  <si>
    <t xml:space="preserve">          "Kila SMS inagharimu takriban Tsh 20-30." &amp; Chr(13) &amp; Chr(13) &amp; _</t>
  </si>
  <si>
    <t xml:space="preserve">          "Endelea?", vbYesNo + vbQuestion, "Thibitisha") = vbNo Then</t>
  </si>
  <si>
    <t>jumlaWaliotumwa = 0</t>
  </si>
  <si>
    <t>jumlaWalioshindwa = 0</t>
  </si>
  <si>
    <t>miezi(0) = "Januari"   : miezi(1) = "Februari" : miezi(2) = "Machi"</t>
  </si>
  <si>
    <t>miezi(3) = "Aprili"    : miezi(4) = "Mei"       : miezi(5) = "Juni"</t>
  </si>
  <si>
    <t>miezi(6) = "Julai"     : miezi(7) = "Agosti"    : miezi(8) = "Septemba"</t>
  </si>
  <si>
    <t>miezi(9) = "Oktoba"    : miezi(10) = "Novemba"  : miezi(11) = "Desemba"</t>
  </si>
  <si>
    <t xml:space="preserve">    deni = Val(ws2.Cells(i, 17).Value)</t>
  </si>
  <si>
    <t xml:space="preserve">        jina   = Trim(ws2.Cells(i, 2).Value)</t>
  </si>
  <si>
    <t xml:space="preserve">        chumba = Trim(ws2.Cells(i, 1).Value)</t>
  </si>
  <si>
    <t xml:space="preserve">        kodi   = Val(ws2.Cells(i, 3).Value)</t>
  </si>
  <si>
    <t xml:space="preserve">        simu   = Trim(ws1.Cells(i, 3).Value)</t>
  </si>
  <si>
    <t xml:space="preserve">        ' Pata miezi inayodaiwa</t>
  </si>
  <si>
    <t xml:space="preserve">        miziDeni = 0</t>
  </si>
  <si>
    <t xml:space="preserve">        Dim miziOrodha As String</t>
  </si>
  <si>
    <t xml:space="preserve">        miziOrodha = ""</t>
  </si>
  <si>
    <t xml:space="preserve">        For mci = 0 To 11</t>
  </si>
  <si>
    <t xml:space="preserve">            If Val(ws2.Cells(i, 4 + mci).Value) = 0 Then</t>
  </si>
  <si>
    <t xml:space="preserve">                miziDeni = miziDeni + 1</t>
  </si>
  <si>
    <t xml:space="preserve">                If miziOrodha = "" Then</t>
  </si>
  <si>
    <t xml:space="preserve">                    miziOrodha = miezi(mci)</t>
  </si>
  <si>
    <t xml:space="preserve">                Else</t>
  </si>
  <si>
    <t xml:space="preserve">                    miziOrodha = miziOrodha &amp; ", " &amp; miezi(mci)</t>
  </si>
  <si>
    <t xml:space="preserve">                End If</t>
  </si>
  <si>
    <t xml:space="preserve">        ' Angalia simu ipo</t>
  </si>
  <si>
    <t xml:space="preserve">        If simu = "" Then</t>
  </si>
  <si>
    <t xml:space="preserve">            jumlaWalioshindwa = jumlaWalioshindwa + 1</t>
  </si>
  <si>
    <t xml:space="preserve">            GoTo NextSMS</t>
  </si>
  <si>
    <t xml:space="preserve">        ' Format ya nambari — Tanzania (+255)</t>
  </si>
  <si>
    <t xml:space="preserve">        If Left(simu, 1) = "0" Then</t>
  </si>
  <si>
    <t xml:space="preserve">            simu = "+255" &amp; Mid(simu, 2)</t>
  </si>
  <si>
    <t xml:space="preserve">        ElseIf Left(simu, 3) = "255" And Left(simu, 4) &lt;&gt; "+255" Then</t>
  </si>
  <si>
    <t xml:space="preserve">            simu = "+" &amp; simu</t>
  </si>
  <si>
    <t xml:space="preserve">        ElseIf Left(simu, 4) &lt;&gt; "+255" Then</t>
  </si>
  <si>
    <t xml:space="preserve">            simu = "+255" &amp; simu</t>
  </si>
  <si>
    <t xml:space="preserve">        ' Andika ujumbe wa SMS (fupi — chini ya 160)</t>
  </si>
  <si>
    <t xml:space="preserve">        ujumbe = "Ndugu " &amp; jina &amp; ", una deni la kodi Tsh " &amp; _</t>
  </si>
  <si>
    <t xml:space="preserve">                 Format(deni, "#,##0") &amp; " (" &amp; miziOrodha &amp; "). " &amp; _</t>
  </si>
  <si>
    <t xml:space="preserve">                 "Tafadhali lipa haraka. -Mwenye Nyumba"</t>
  </si>
  <si>
    <t xml:space="preserve">        ' Tengeneza JSON ya Beem One</t>
  </si>
  <si>
    <t xml:space="preserve">        Dim jsonBody As String</t>
  </si>
  <si>
    <t xml:space="preserve">        jsonBody = "{" &amp; _</t>
  </si>
  <si>
    <t xml:space="preserve">            """source_addr"": """ &amp; SENDER_NAME &amp; """," &amp; _</t>
  </si>
  <si>
    <t xml:space="preserve">            """schedule_time"": """"," &amp; _</t>
  </si>
  <si>
    <t xml:space="preserve">            """encoding"": ""0""," &amp; _</t>
  </si>
  <si>
    <t xml:space="preserve">            """message"": """ &amp; ujumbe &amp; """," &amp; _</t>
  </si>
  <si>
    <t xml:space="preserve">            """recipients"": [{" &amp; _</t>
  </si>
  <si>
    <t xml:space="preserve">                """recipient_id"": """ &amp; i &amp; """," &amp; _</t>
  </si>
  <si>
    <t xml:space="preserve">                """dest_addr"": """ &amp; simu &amp; """" &amp; _</t>
  </si>
  <si>
    <t xml:space="preserve">            "}]" &amp; _</t>
  </si>
  <si>
    <t xml:space="preserve">        "}"</t>
  </si>
  <si>
    <t xml:space="preserve">        ' Tengeneza Basic Auth (Base64 ya API_KEY:SECRET_KEY)</t>
  </si>
  <si>
    <t xml:space="preserve">        Dim credentials As String</t>
  </si>
  <si>
    <t xml:space="preserve">        credentials = API_KEY &amp; ":" &amp; SECRET_KEY</t>
  </si>
  <si>
    <t xml:space="preserve">        Dim encodedCreds As String</t>
  </si>
  <si>
    <t xml:space="preserve">        encodedCreds = EncodeBase64(credentials)</t>
  </si>
  <si>
    <t xml:space="preserve">        ' Tuma kupitia Beem One API</t>
  </si>
  <si>
    <t xml:space="preserve">        Dim http As Object</t>
  </si>
  <si>
    <t xml:space="preserve">        Set http = CreateObject("MSXML2.XMLHTTP")</t>
  </si>
  <si>
    <t xml:space="preserve">        On Error Resume Next</t>
  </si>
  <si>
    <t xml:space="preserve">        http.Open "POST", "https://apisms.beem.africa/v1/send", False</t>
  </si>
  <si>
    <t xml:space="preserve">        http.setRequestHeader "Content-Type", "application/json"</t>
  </si>
  <si>
    <t xml:space="preserve">        http.setRequestHeader "Authorization", "Basic " &amp; encodedCreds</t>
  </si>
  <si>
    <t xml:space="preserve">        http.send jsonBody</t>
  </si>
  <si>
    <t xml:space="preserve">        If Err.Number &lt;&gt; 0 Then</t>
  </si>
  <si>
    <t xml:space="preserve">            On Error GoTo 0</t>
  </si>
  <si>
    <t xml:space="preserve">        On Error GoTo 0</t>
  </si>
  <si>
    <t xml:space="preserve">        ' Angalia jibu la Beem One</t>
  </si>
  <si>
    <t xml:space="preserve">        Dim response As String</t>
  </si>
  <si>
    <t xml:space="preserve">        response = http.responseText</t>
  </si>
  <si>
    <t xml:space="preserve">        If InStr(response, """successful""") &gt; 0 Or _</t>
  </si>
  <si>
    <t xml:space="preserve">           InStr(response, """code"":100") &gt; 0 Or _</t>
  </si>
  <si>
    <t xml:space="preserve">           http.Status = 200 Then</t>
  </si>
  <si>
    <t xml:space="preserve">            jumlaWaliotumwa = jumlaWaliotumwa + 1</t>
  </si>
  <si>
    <t xml:space="preserve">            ' Rekodi wakati SMS ilitumwa</t>
  </si>
  <si>
    <t xml:space="preserve">            ws1.Cells(i, 8).Value = "SMS: " &amp; Format(Now(), "DD/MM/YY HH:MM")</t>
  </si>
  <si>
    <t xml:space="preserve">            ws1.Cells(i, 8).Font.Color = RGB(0, 128, 0)</t>
  </si>
  <si>
    <t xml:space="preserve">            ws1.Cells(i, 8).Font.Bold = True</t>
  </si>
  <si>
    <t xml:space="preserve">        Else</t>
  </si>
  <si>
    <t>NextSMS:</t>
  </si>
  <si>
    <t xml:space="preserve"> Ripoti ya matokeo</t>
  </si>
  <si>
    <t>Dim ripoti As String</t>
  </si>
  <si>
    <t>ripoti = "MATOKEO YA UTUMAJI WA SMS:" &amp; Chr(13) &amp; Chr(13) &amp; _</t>
  </si>
  <si>
    <t xml:space="preserve">         "Zilizotumwa kwa mafanikio: " &amp; jumlaWaliotumwa &amp; Chr(13) &amp; _</t>
  </si>
  <si>
    <t xml:space="preserve">         "Zilizoshindwa:             " &amp; jumlaWalioshindwa</t>
  </si>
  <si>
    <t>If jumlaWalioshindwa &gt; 0 Then</t>
  </si>
  <si>
    <t xml:space="preserve">    ripoti = ripoti &amp; Chr(13) &amp; Chr(13) &amp; _</t>
  </si>
  <si>
    <t xml:space="preserve">             "Zilizoshindwa — angalia:" &amp; Chr(13) &amp; _</t>
  </si>
  <si>
    <t xml:space="preserve">             "- Nambari za simu zipo kwenye kolamu C?" &amp; Chr(13) &amp; _</t>
  </si>
  <si>
    <t xml:space="preserve">             "- Muunganiko wa internet uko sawa?" &amp; Chr(13) &amp; _</t>
  </si>
  <si>
    <t xml:space="preserve">             "- API Key na Secret Key ni sahihi?"</t>
  </si>
  <si>
    <t>MsgBox ripoti, vbInformation, "Matokeo ya SMS — Beem One"</t>
  </si>
  <si>
    <t xml:space="preserve">  SUB 11 — TUMA SMS KWA MPANGAJI MMOJA TU</t>
  </si>
  <si>
    <t>Sub TumaSMSMmoja()</t>
  </si>
  <si>
    <t>Dim miziOrodha As String</t>
  </si>
  <si>
    <t>API_KEY     = "WEKA_API_KEY_YAKO"</t>
  </si>
  <si>
    <t>SECRET_KEY  = "WEKA_SECRET_KEY_YAKO"</t>
  </si>
  <si>
    <t>SENDER_NAME = "PANGO"</t>
  </si>
  <si>
    <t xml:space="preserve">    MsgBox "Weka API Key na Secret Key kwenye msimbo kwanza!", vbExclamation</t>
  </si>
  <si>
    <t xml:space="preserve"> Uliza nambari ya chumba</t>
  </si>
  <si>
    <t>chumba = InputBox("Ingiza Nambari ya Chumba:" &amp; Chr(13) &amp; _</t>
  </si>
  <si>
    <t xml:space="preserve">                  "(Mfano: V01, V05, V12)", "SMS kwa Mpangaji Mmoja")</t>
  </si>
  <si>
    <t>If Trim(chumba) = "" Then Exit Sub</t>
  </si>
  <si>
    <t>miezi(0) = "Jan" : miezi(1) = "Feb" : miezi(2) = "Mac"</t>
  </si>
  <si>
    <t>miezi(3) = "Apr" : miezi(4) = "Mei" : miezi(5) = "Jun"</t>
  </si>
  <si>
    <t>miezi(6) = "Jul" : miezi(7) = "Ago" : miezi(8) = "Sep"</t>
  </si>
  <si>
    <t>miezi(9) = "Okt" : miezi(10) = "Nov" : miezi(11) = "Des"</t>
  </si>
  <si>
    <t xml:space="preserve">    If Trim(ws2.Cells(i, 1).Value) = Trim(chumba) Then</t>
  </si>
  <si>
    <t xml:space="preserve">        jina  = Trim(ws2.Cells(i, 2).Value)</t>
  </si>
  <si>
    <t xml:space="preserve">        kodi  = Val(ws2.Cells(i, 3).Value)</t>
  </si>
  <si>
    <t xml:space="preserve">        deni  = Val(ws2.Cells(i, 17).Value)</t>
  </si>
  <si>
    <t xml:space="preserve">        simu  = Trim(ws1.Cells(i, 3).Value)</t>
  </si>
  <si>
    <t xml:space="preserve">        If deni = 0 Then</t>
  </si>
  <si>
    <t xml:space="preserve">            MsgBox jina &amp; " hana deni — ameshaliipa!", vbInformation</t>
  </si>
  <si>
    <t xml:space="preserve">            Exit Sub</t>
  </si>
  <si>
    <t xml:space="preserve">            MsgBox "Nambari ya simu ya " &amp; jina &amp; " haipo kwenye orodha!", vbExclamation</t>
  </si>
  <si>
    <t xml:space="preserve">        ' Miezi inayodaiwa</t>
  </si>
  <si>
    <t xml:space="preserve">        ' Format nambari</t>
  </si>
  <si>
    <t xml:space="preserve">        If Left(simu, 1) = "0" Then simu = "+255" &amp; Mid(simu, 2)</t>
  </si>
  <si>
    <t xml:space="preserve">        If Left(simu, 3) = "255" And Left(simu, 4) &lt;&gt; "+255" Then simu = "+" &amp; simu</t>
  </si>
  <si>
    <t xml:space="preserve">        ' Onyesha ujumbe kabla ya kutuma</t>
  </si>
  <si>
    <t xml:space="preserve">        If MsgBox("SMS itakayotumwa:" &amp; Chr(13) &amp; Chr(13) &amp; _</t>
  </si>
  <si>
    <t xml:space="preserve">                  "Kwa: " &amp; jina &amp; Chr(13) &amp; _</t>
  </si>
  <si>
    <t xml:space="preserve">                  "Simu: " &amp; simu &amp; Chr(13) &amp; Chr(13) &amp; _</t>
  </si>
  <si>
    <t xml:space="preserve">                  ujumbe &amp; Chr(13) &amp; Chr(13) &amp; _</t>
  </si>
  <si>
    <t xml:space="preserve">                  "Tuma?", vbYesNo + vbQuestion, "Thibitisha") = vbNo Then</t>
  </si>
  <si>
    <t xml:space="preserve">        ' Tengeneza JSON</t>
  </si>
  <si>
    <t xml:space="preserve">                """recipient_id"": ""1""," &amp; _</t>
  </si>
  <si>
    <t xml:space="preserve">        ' Auth</t>
  </si>
  <si>
    <t xml:space="preserve">        encodedCreds = EncodeBase64(API_KEY &amp; ":" &amp; SECRET_KEY)</t>
  </si>
  <si>
    <t xml:space="preserve">        ' Tuma</t>
  </si>
  <si>
    <t xml:space="preserve">            MsgBox "Imeshindwa! Angalia muunganiko wa internet.", vbExclamation</t>
  </si>
  <si>
    <t xml:space="preserve">        If InStr(http.responseText, """successful""") &gt; 0 Or _</t>
  </si>
  <si>
    <t xml:space="preserve">            MsgBox "SMS imetumwa kwa " &amp; jina &amp; " (" &amp; simu &amp; ")!", _</t>
  </si>
  <si>
    <t xml:space="preserve">                   vbInformation, "Mafanikio"</t>
  </si>
  <si>
    <t xml:space="preserve">            MsgBox "Imeshindwa! Jibu: " &amp; Chr(13) &amp; http.responseText, vbExclamation</t>
  </si>
  <si>
    <t xml:space="preserve">  FUNCTION — EncodeBase64</t>
  </si>
  <si>
    <t xml:space="preserve">  Inahitajika kwa Beem One Authentication</t>
  </si>
  <si>
    <t xml:space="preserve">  Nakili Function hii pia kwenye Module</t>
  </si>
  <si>
    <t>Function EncodeBase64(text As String) As String</t>
  </si>
  <si>
    <t>Dim arrData() As Byte</t>
  </si>
  <si>
    <t>arrData = StrConv(text, vbFromUnicode)</t>
  </si>
  <si>
    <t>Dim objXML As Object</t>
  </si>
  <si>
    <t>Dim objNode As Object</t>
  </si>
  <si>
    <t>Set objXML = CreateObject("MSXML2.DOMDocument")</t>
  </si>
  <si>
    <t>Set objNode = objXML.createElement("b64")</t>
  </si>
  <si>
    <t>objNode.DataType = "bin.base64"</t>
  </si>
  <si>
    <t>objNode.nodeTypedValue = arrData</t>
  </si>
  <si>
    <t>EncodeBase64 = objNode.text</t>
  </si>
  <si>
    <t>Set objNode = Nothing</t>
  </si>
  <si>
    <t>Set objXML = Nothing</t>
  </si>
  <si>
    <t>End Function</t>
  </si>
  <si>
    <t> </t>
  </si>
  <si>
    <t>email</t>
  </si>
  <si>
    <t>+255767994323</t>
  </si>
  <si>
    <t>gelarldjames5@gmail.com</t>
  </si>
  <si>
    <t>Elias Kasosa</t>
  </si>
  <si>
    <t>Elieth Fundingoma</t>
  </si>
  <si>
    <t>Msukuma</t>
  </si>
  <si>
    <t>Bwana Mradi</t>
  </si>
  <si>
    <t>Mr Maji Na 2</t>
  </si>
  <si>
    <t>Saimon Lemmy</t>
  </si>
  <si>
    <t>Bibi Mifugo</t>
  </si>
  <si>
    <t>Mr Maji</t>
  </si>
  <si>
    <t>Gerald James Simfukwe</t>
  </si>
  <si>
    <t>✓</t>
  </si>
  <si>
    <t>+255618888303</t>
  </si>
  <si>
    <t>+255758281918</t>
  </si>
  <si>
    <t>+255744266022</t>
  </si>
  <si>
    <t>+255614997340</t>
  </si>
  <si>
    <t>+255797414283</t>
  </si>
  <si>
    <t>+255629242806</t>
  </si>
  <si>
    <t>+255759914513</t>
  </si>
  <si>
    <t>Tarehe ya Malipo</t>
  </si>
  <si>
    <t>B Kamsini</t>
  </si>
  <si>
    <t>jocesabuni86@gmail.com</t>
  </si>
  <si>
    <t>V13</t>
  </si>
  <si>
    <t>V14</t>
  </si>
  <si>
    <t>V15</t>
  </si>
  <si>
    <t>V16</t>
  </si>
  <si>
    <t>V17</t>
  </si>
  <si>
    <t>V18</t>
  </si>
  <si>
    <t>V19</t>
  </si>
  <si>
    <t>V20</t>
  </si>
  <si>
    <t>Mr Maji Na 3</t>
  </si>
  <si>
    <t>Mr Maji Na 4</t>
  </si>
  <si>
    <t>Mr Maji Na 5</t>
  </si>
  <si>
    <t>Mr Maji Na 6</t>
  </si>
  <si>
    <t>Mr Maji Na 7</t>
  </si>
  <si>
    <t>Mr Maji Na 8</t>
  </si>
  <si>
    <t>Mr Maji Na 9</t>
  </si>
  <si>
    <t>Mr Maji Na 10</t>
  </si>
  <si>
    <t>Mr Maji Na 11</t>
  </si>
  <si>
    <t>Mr Maji Na 12</t>
  </si>
  <si>
    <t>Mr Maji Na 13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</si>
  <si>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</si>
  <si>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</si>
  <si>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</si>
  <si>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</si>
  <si>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</si>
  <si>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</si>
  <si>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</si>
  <si>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</si>
  <si>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</si>
  <si>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</si>
  <si>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Na;6</t>
  </si>
  <si>
    <t>Maji 3</t>
  </si>
  <si>
    <t>Nsenkwa Na;6</t>
  </si>
  <si>
    <t>Maji 4</t>
  </si>
  <si>
    <t>Nsenkwa Na;7</t>
  </si>
  <si>
    <t>Maji 5</t>
  </si>
  <si>
    <t>Nsenkwa Na;8</t>
  </si>
  <si>
    <t>Maji 6</t>
  </si>
  <si>
    <t>Nsenkwa Na;9</t>
  </si>
  <si>
    <t>Maji 7</t>
  </si>
  <si>
    <t>Nsenkwa Na;10</t>
  </si>
  <si>
    <t>Maji 8</t>
  </si>
  <si>
    <t>Nsenkwa Na;11</t>
  </si>
  <si>
    <t>Maji 9</t>
  </si>
  <si>
    <t>Nsenkwa Na;12</t>
  </si>
  <si>
    <t>Maji 10</t>
  </si>
  <si>
    <t>Nsenkwa Na;13</t>
  </si>
  <si>
    <t>Maji 11</t>
  </si>
  <si>
    <t>Nsenkwa Na;14</t>
  </si>
  <si>
    <t>Maji 12</t>
  </si>
  <si>
    <t>Nsenkwa Na;15</t>
  </si>
  <si>
    <t>Maji 13</t>
  </si>
  <si>
    <t>Nsenkwa Na;16</t>
  </si>
  <si>
    <t>Maji 14</t>
  </si>
  <si>
    <t>Nsenkwa Na;17</t>
  </si>
  <si>
    <t xml:space="preserve">  MFUMO WA PANGO — CODE KAMILI</t>
  </si>
  <si>
    <t xml:space="preserve">  Template: NA(A), JINA(B), TAREHE YA KUINGIA(C), KODI(D),</t>
  </si>
  <si>
    <t xml:space="preserve">  MAELEZO(E), TAREHE YA MALIPO(F), HALI YA MALIPO(G),</t>
  </si>
  <si>
    <t xml:space="preserve">  MAONI(H), SIMU(I), EMAIL(J)</t>
  </si>
  <si>
    <t xml:space="preserve">  Data inaanza row 7</t>
  </si>
  <si>
    <t xml:space="preserve">  SUB 1 — HESABU MALIPO</t>
  </si>
  <si>
    <t xml:space="preserve">  Inasoma MALIPO sheet na kuhesabu jumla ya kila mpangaji</t>
  </si>
  <si>
    <t>Dim jumlaWote As Double</t>
  </si>
  <si>
    <t>Dim jumlaDeniWote As Double</t>
  </si>
  <si>
    <t>jumlaWote = 0</t>
  </si>
  <si>
    <t>jumlaDeniWote = 0</t>
  </si>
  <si>
    <t xml:space="preserve">    kodi = Val(ws2.Cells(i, 3).Value)   ' Kolamu C ya MALIPO = Kodi</t>
  </si>
  <si>
    <t xml:space="preserve">    ' Angalia miezi 12 (kolamu D hadi O)</t>
  </si>
  <si>
    <t xml:space="preserve">            ws2.Cells(i, mi).Font.Bold = True</t>
  </si>
  <si>
    <t xml:space="preserve">        ElseIf ws2.Cells(i, mi).Value = 0 And _</t>
  </si>
  <si>
    <t xml:space="preserve">               Trim(ws2.Cells(i, 2).Value) &lt;&gt; "" Then</t>
  </si>
  <si>
    <t xml:space="preserve">    ws2.Cells(i, 16).NumberFormat = "#,##0"</t>
  </si>
  <si>
    <t xml:space="preserve">    ws2.Cells(i, 17).NumberFormat = "#,##0"</t>
  </si>
  <si>
    <t xml:space="preserve">    jumlaWote = jumlaWote + jumlaLipa</t>
  </si>
  <si>
    <t xml:space="preserve">    jumlaDeniWote = jumlaDeniWote + deni</t>
  </si>
  <si>
    <t xml:space="preserve"> Jaza jumla row 19</t>
  </si>
  <si>
    <t>ws2.Cells(19, 16).Value = jumlaWote</t>
  </si>
  <si>
    <t>ws2.Cells(19, 16).NumberFormat = "#,##0"</t>
  </si>
  <si>
    <t>ws2.Cells(19, 17).Value = jumlaDeniWote</t>
  </si>
  <si>
    <t>ws2.Cells(19, 17).NumberFormat = "#,##0"</t>
  </si>
  <si>
    <t xml:space="preserve"> Sasisha hali ya vyumba kwenye WAPANGAJI</t>
  </si>
  <si>
    <t>SasishaHaliVyumba</t>
  </si>
  <si>
    <t>MsgBox "Malipo yamehesabiwa!" &amp; Chr(13) &amp; _</t>
  </si>
  <si>
    <t xml:space="preserve">       "Jumla iliyokusanywa: Tsh " &amp; Format(jumlaWote, "#,##0") &amp; Chr(13) &amp; _</t>
  </si>
  <si>
    <t xml:space="preserve">       "Jumla ya deni: Tsh " &amp; Format(jumlaDeniWote, "#,##0"), _</t>
  </si>
  <si>
    <t xml:space="preserve">       vbInformation, "Mafanikio"</t>
  </si>
  <si>
    <t xml:space="preserve">  SUB 2 — SASISHA HALI YA VYUMBA</t>
  </si>
  <si>
    <t xml:space="preserve">  Inasoma WAPANGAJI sheet kolamu B (Jina)</t>
  </si>
  <si>
    <t xml:space="preserve">  Kama jina lipo = IMEKALIWA, kama tupu = WAZI</t>
  </si>
  <si>
    <t>Sub SasishaHaliVyumba()</t>
  </si>
  <si>
    <t xml:space="preserve">        ' Kolamu G = HALI YA MALIPO</t>
  </si>
  <si>
    <t xml:space="preserve">        ' Hali ya chumba — imekaliwa</t>
  </si>
  <si>
    <t xml:space="preserve">        ws1.Cells(i, 1).Interior.Color = RGB(235, 243, 251)</t>
  </si>
  <si>
    <t xml:space="preserve">        ws1.Cells(i, 1).Interior.Color = RGB(255, 235, 235)</t>
  </si>
  <si>
    <t xml:space="preserve">  SUB 3 — TAFUTA NA JAZA RISITI</t>
  </si>
  <si>
    <t xml:space="preserve">  Inasoma chumba kutoka RISITI sheet (C5)</t>
  </si>
  <si>
    <t xml:space="preserve">  Inajaza taarifa za mpangaji kiotomatiki</t>
  </si>
  <si>
    <t>miezi(0) = "Januari"  : miezi(1) = "Februari" : miezi(2) = "Machi"</t>
  </si>
  <si>
    <t>miezi(3) = "Aprili"   : miezi(4) = "Mei"       : miezi(5) = "Juni"</t>
  </si>
  <si>
    <t>miezi(6) = "Julai"    : miezi(7) = "Agosti"    : miezi(8) = "Septemba"</t>
  </si>
  <si>
    <t>miezi(9) = "Oktoba"   : miezi(10) = "Novemba"  : miezi(11) = "Desemba"</t>
  </si>
  <si>
    <t xml:space="preserve">            If Val(ws2.Cells(i, 4 + mci).Value) = 1 Then</t>
  </si>
  <si>
    <t xml:space="preserve">                If miziLipwa = "" Then</t>
  </si>
  <si>
    <t xml:space="preserve">                    miziLipwa = miezi(mci)</t>
  </si>
  <si>
    <t xml:space="preserve">                    miziLipwa = miziLipwa &amp; ", " &amp; miezi(mci)</t>
  </si>
  <si>
    <t xml:space="preserve">        ' Jaza risiti — soma taarifa kutoka WAPANGAJI (kolamu B,C,D,F)</t>
  </si>
  <si>
    <t xml:space="preserve">        ws3.Cells(11, 3).Value = ws1.Cells(i, 2).Value   ' Jina (kolamu B)</t>
  </si>
  <si>
    <t xml:space="preserve">        ws3.Cells(13, 3).Value = ws1.Cells(i, 3).Value   ' Tarehe ya kuingia (kolamu C)</t>
  </si>
  <si>
    <t xml:space="preserve">        ws3.Cells(14, 3).Value = miziLipwa</t>
  </si>
  <si>
    <t xml:space="preserve">        ws3.Cells(15, 3).Value = kodi</t>
  </si>
  <si>
    <t xml:space="preserve">        ws3.Cells(15, 3).NumberFormat = "#,##0"</t>
  </si>
  <si>
    <t xml:space="preserve">        ws3.Cells(16, 3).Value = jumlaLipa</t>
  </si>
  <si>
    <t xml:space="preserve">        ws3.Cells(16, 3).NumberFormat = "#,##0"</t>
  </si>
  <si>
    <t xml:space="preserve">        MsgBox "Risiti ya " &amp; ws1.Cells(i, 2).Value &amp; " imeandikwa!", vbInformation</t>
  </si>
  <si>
    <t xml:space="preserve">  SUB 4 — CHAPISHA RISITI</t>
  </si>
  <si>
    <t>If Trim(ws3.Cells(11, 3).Value) = "" Or _</t>
  </si>
  <si>
    <t xml:space="preserve">   ws3.Cells(11, 3).Value = "-" Then</t>
  </si>
  <si>
    <t>jibu = MsgBox("YES = Ona Preview" &amp; Chr(13) &amp; _</t>
  </si>
  <si>
    <t xml:space="preserve">              "NO  = Chapisha", vbYesNoCancel + vbQuestion, "Chapisha")</t>
  </si>
  <si>
    <t xml:space="preserve">  SUB 5 — CHAPISHA ORODHA YA WALIOCHELEWA (PDF au Karatasi)</t>
  </si>
  <si>
    <t>Sub ChapishaOrodhaOnyo()</t>
  </si>
  <si>
    <t>Dim wsO As Worksheet</t>
  </si>
  <si>
    <t>Dim outRow As Long</t>
  </si>
  <si>
    <t xml:space="preserve"> Unda sheet ya ONYO</t>
  </si>
  <si>
    <t>On Error Resume Next</t>
  </si>
  <si>
    <t>Set wsO = ThisWorkbook.Sheets("ONYO")</t>
  </si>
  <si>
    <t>On Error GoTo 0</t>
  </si>
  <si>
    <t>If wsO Is Nothing Then</t>
  </si>
  <si>
    <t xml:space="preserve">    Set wsO = ThisWorkbook.Sheets.Add( _</t>
  </si>
  <si>
    <t xml:space="preserve">        After:=ThisWorkbook.Sheets(ThisWorkbook.Sheets.Count))</t>
  </si>
  <si>
    <t xml:space="preserve">    wsO.Name = "ONYO"</t>
  </si>
  <si>
    <t>Else</t>
  </si>
  <si>
    <t xml:space="preserve">    wsO.Cells.Clear</t>
  </si>
  <si>
    <t xml:space="preserve">    wsO.Cells.Interior.ColorIndex = xlNone</t>
  </si>
  <si>
    <t xml:space="preserve"> Kichwa</t>
  </si>
  <si>
    <t>wsO.Range("A1:F1").Merge</t>
  </si>
  <si>
    <t>With wsO.Range("A1")</t>
  </si>
  <si>
    <t xml:space="preserve">    .Value = "ORODHA YA WAPANGAJI WALIOCHELEWA KULIPA KODI"</t>
  </si>
  <si>
    <t xml:space="preserve">    .Font.Name = "Arial" : .Font.Size = 14 : .Font.Bold = True</t>
  </si>
  <si>
    <t xml:space="preserve">    .Font.Color = RGB(255, 255, 255)</t>
  </si>
  <si>
    <t xml:space="preserve">    .Interior.Color = RGB(192, 0, 0)</t>
  </si>
  <si>
    <t xml:space="preserve">    .HorizontalAlignment = xlCenter : .VerticalAlignment = xlCenter</t>
  </si>
  <si>
    <t>End With</t>
  </si>
  <si>
    <t>wsO.Rows(1).RowHeight = 30</t>
  </si>
  <si>
    <t>wsO.Range("A2:F2").Merge</t>
  </si>
  <si>
    <t>With wsO.Range("A2")</t>
  </si>
  <si>
    <t xml:space="preserve">    .Value = "Tarehe ya Onyo: " &amp; Format(Now(), "DD/MM/YYYY")</t>
  </si>
  <si>
    <t xml:space="preserve">    .Font.Name = "Arial" : .Font.Size = 11</t>
  </si>
  <si>
    <t xml:space="preserve">    .Interior.Color = RGB(31, 78, 121)</t>
  </si>
  <si>
    <t xml:space="preserve">    .HorizontalAlignment = xlCenter</t>
  </si>
  <si>
    <t>wsO.Rows(2).RowHeight = 22</t>
  </si>
  <si>
    <t>wsO.Range("A3:F3").Merge</t>
  </si>
  <si>
    <t>With wsO.Range("A3")</t>
  </si>
  <si>
    <t xml:space="preserve">    .Value = "Jumla ya Waliochelewa: " &amp; wanaocho &amp; " kati ya 12"</t>
  </si>
  <si>
    <t xml:space="preserve">    .Font.Name = "Arial" : .Font.Size = 10 : .Font.Italic = True</t>
  </si>
  <si>
    <t xml:space="preserve">    .Interior.Color = RGB(255, 235, 235)</t>
  </si>
  <si>
    <t>wsO.Rows(3).RowHeight = 18</t>
  </si>
  <si>
    <t>wsO.Rows(4).RowHeight = 6</t>
  </si>
  <si>
    <t xml:space="preserve"> Headers</t>
  </si>
  <si>
    <t>Dim hdrs As Variant</t>
  </si>
  <si>
    <t>hdrs = Array("Na.", "Chumba", "Jina la Mpangaji", _</t>
  </si>
  <si>
    <t xml:space="preserve">             "Miezi Inayodaiwa", "Deni (Tsh)", "Simu")</t>
  </si>
  <si>
    <t>Dim hw As Variant</t>
  </si>
  <si>
    <t>hw = Array(5, 10, 28, 22, 16, 16)</t>
  </si>
  <si>
    <t>Dim col As Integer</t>
  </si>
  <si>
    <t>For col = 0 To 5</t>
  </si>
  <si>
    <t xml:space="preserve">    With wsO.Cells(5, col + 1)</t>
  </si>
  <si>
    <t xml:space="preserve">        .Value = hdrs(col)</t>
  </si>
  <si>
    <t xml:space="preserve">        .Font.Name = "Arial" : .Font.Size = 11 : .Font.Bold = True</t>
  </si>
  <si>
    <t xml:space="preserve">        .Font.Color = RGB(255, 255, 255)</t>
  </si>
  <si>
    <t xml:space="preserve">        .Interior.Color = RGB(31, 78, 121)</t>
  </si>
  <si>
    <t xml:space="preserve">        .HorizontalAlignment = xlCenter : .VerticalAlignment = xlCenter</t>
  </si>
  <si>
    <t xml:space="preserve">        .Borders.LineStyle = xlContinuous</t>
  </si>
  <si>
    <t xml:space="preserve">    End With</t>
  </si>
  <si>
    <t xml:space="preserve">    wsO.Columns(col + 1).ColumnWidth = hw(col)</t>
  </si>
  <si>
    <t>Next col</t>
  </si>
  <si>
    <t>wsO.Rows(5).RowHeight = 22</t>
  </si>
  <si>
    <t xml:space="preserve"> Data</t>
  </si>
  <si>
    <t>outRow = 6</t>
  </si>
  <si>
    <t>Dim namba As Integer</t>
  </si>
  <si>
    <t>namba = 1</t>
  </si>
  <si>
    <t xml:space="preserve">            If Val(ws2.Cells(i, 4 + mci).Value) = 0 And _</t>
  </si>
  <si>
    <t xml:space="preserve">        Dim bg2 As Long</t>
  </si>
  <si>
    <t xml:space="preserve">        If outRow Mod 2 = 0 Then bg2 = RGB(255, 235, 235) Else bg2 = RGB(255, 255, 255)</t>
  </si>
  <si>
    <t xml:space="preserve">        wsO.Cells(outRow, 1).Value = namba</t>
  </si>
  <si>
    <t xml:space="preserve">        wsO.Cells(outRow, 2).Value = ws2.Cells(i, 1).Value</t>
  </si>
  <si>
    <t xml:space="preserve">        wsO.Cells(outRow, 3).Value = ws2.Cells(i, 2).Value</t>
  </si>
  <si>
    <t xml:space="preserve">        wsO.Cells(outRow, 4).Value = miziOrodha</t>
  </si>
  <si>
    <t xml:space="preserve">        wsO.Cells(outRow, 5).Value = deni</t>
  </si>
  <si>
    <t xml:space="preserve">        wsO.Cells(outRow, 5).NumberFormat = "#,##0"</t>
  </si>
  <si>
    <t xml:space="preserve">        ' Soma simu kutoka WAPANGAJI kolamu I</t>
  </si>
  <si>
    <t xml:space="preserve">        wsO.Cells(outRow, 6).Value = ws1.Cells(i, 9).Value</t>
  </si>
  <si>
    <t xml:space="preserve">        For col = 1 To 6</t>
  </si>
  <si>
    <t xml:space="preserve">            With wsO.Cells(outRow, col)</t>
  </si>
  <si>
    <t xml:space="preserve">                .Font.Name = "Arial" : .Font.Size = 10</t>
  </si>
  <si>
    <t xml:space="preserve">                .HorizontalAlignment = xlCenter : .VerticalAlignment = xlCenter</t>
  </si>
  <si>
    <t xml:space="preserve">                .Borders.LineStyle = xlContinuous : .Interior.Color = bg2</t>
  </si>
  <si>
    <t xml:space="preserve">            End With</t>
  </si>
  <si>
    <t xml:space="preserve">        Next col</t>
  </si>
  <si>
    <t xml:space="preserve">        wsO.Cells(outRow, 3).HorizontalAlignment = xlLeft</t>
  </si>
  <si>
    <t xml:space="preserve">        wsO.Cells(outRow, 4).HorizontalAlignment = xlLeft</t>
  </si>
  <si>
    <t xml:space="preserve">        wsO.Cells(outRow, 5).Font.Bold = True</t>
  </si>
  <si>
    <t xml:space="preserve">        wsO.Cells(outRow, 5).Font.Color = RGB(192, 0, 0)</t>
  </si>
  <si>
    <t xml:space="preserve">        wsO.Cells(outRow, 6).Font.Color = RGB(31, 78, 121)</t>
  </si>
  <si>
    <t xml:space="preserve">        wsO.Rows(outRow).RowHeight = 20</t>
  </si>
  <si>
    <t xml:space="preserve">        outRow = outRow + 1</t>
  </si>
  <si>
    <t xml:space="preserve">        namba = namba + 1</t>
  </si>
  <si>
    <t xml:space="preserve"> Jumla ya deni</t>
  </si>
  <si>
    <t>Dim jumlaYoteDeni As Double</t>
  </si>
  <si>
    <t>jumlaYoteDeni = 0</t>
  </si>
  <si>
    <t xml:space="preserve">    jumlaYoteDeni = jumlaYoteDeni + Val(ws2.Cells(i, 17).Value)</t>
  </si>
  <si>
    <t>wsO.Range("A" &amp; outRow &amp; ":D" &amp; outRow).Merge</t>
  </si>
  <si>
    <t>With wsO.Range("A" &amp; outRow)</t>
  </si>
  <si>
    <t xml:space="preserve">    .Value = "JUMLA YA DENI LOTE:"</t>
  </si>
  <si>
    <t xml:space="preserve">    .Font.Name = "Arial" : .Font.Size = 11 : .Font.Bold = True</t>
  </si>
  <si>
    <t xml:space="preserve">    .HorizontalAlignment = xlRight</t>
  </si>
  <si>
    <t>wsO.Cells(outRow, 5).Value = jumlaYoteDeni</t>
  </si>
  <si>
    <t>wsO.Cells(outRow, 5).NumberFormat = "#,##0"</t>
  </si>
  <si>
    <t>wsO.Cells(outRow, 5).Font.Name = "Arial"</t>
  </si>
  <si>
    <t>wsO.Cells(outRow, 5).Font.Size = 12</t>
  </si>
  <si>
    <t>wsO.Cells(outRow, 5).Font.Bold = True</t>
  </si>
  <si>
    <t>wsO.Cells(outRow, 5).Font.Color = RGB(255, 255, 255)</t>
  </si>
  <si>
    <t>wsO.Cells(outRow, 5).Interior.Color = RGB(192, 0, 0)</t>
  </si>
  <si>
    <t>wsO.Rows(outRow).RowHeight = 26</t>
  </si>
  <si>
    <t>wsO.PageSetup.Orientation = xlPortrait</t>
  </si>
  <si>
    <t>wsO.PageSetup.PaperSize = xlPaperA4</t>
  </si>
  <si>
    <t>wsO.PageSetup.FitToPagesWide = 1</t>
  </si>
  <si>
    <t>wsO.PageSetup.CenterHorizontally = True</t>
  </si>
  <si>
    <t>jibu = MsgBox("Orodha ya onyo imeandikwa!" &amp; Chr(13) &amp; Chr(13) &amp; _</t>
  </si>
  <si>
    <t xml:space="preserve">              "YES = Chapisha karatasi" &amp; Chr(13) &amp; _</t>
  </si>
  <si>
    <t xml:space="preserve">              "NO  = Hifadhi PDF" &amp; Chr(13) &amp; _</t>
  </si>
  <si>
    <t xml:space="preserve">              "CANCEL = Angalia tu", _</t>
  </si>
  <si>
    <t xml:space="preserve">              vbYesNoCancel + vbQuestion, "Chapisha Onyo")</t>
  </si>
  <si>
    <t xml:space="preserve">    wsO.PrintOut Copies:=1</t>
  </si>
  <si>
    <t xml:space="preserve">    MsgBox "Imechapishwa!", vbInformation</t>
  </si>
  <si>
    <t xml:space="preserve">    savePath = Application.GetSaveAsFilename( _</t>
  </si>
  <si>
    <t xml:space="preserve">        "Onyo_Malipo_" &amp; Format(Now(), "YYYYMMDD"), _</t>
  </si>
  <si>
    <t xml:space="preserve">        "PDF Files (*.pdf), *.pdf", , "Hifadhi PDF")</t>
  </si>
  <si>
    <t xml:space="preserve">    If savePath &lt;&gt; "False" Then</t>
  </si>
  <si>
    <t xml:space="preserve">        wsO.ExportAsFixedFormat Type:=xlTypePDF, _</t>
  </si>
  <si>
    <t xml:space="preserve">            Filename:=savePath, Quality:=xlQualityStandard, _</t>
  </si>
  <si>
    <t xml:space="preserve">            IncludeDocProperties:=True, _</t>
  </si>
  <si>
    <t xml:space="preserve">            IgnorePrintAreas:=False, OpenAfterPublish:=True</t>
  </si>
  <si>
    <t xml:space="preserve">        MsgBox "PDF imehifadhiwa!", vbInformation</t>
  </si>
  <si>
    <t>wsO.Activate</t>
  </si>
  <si>
    <t xml:space="preserve">  SUB 6 — TUMA SMS WOTE WALIOCHELEWA (Beem One)</t>
  </si>
  <si>
    <t xml:space="preserve">    MsgBox "Weka API Key na Secret Key kwenye msimbo!", vbExclamation</t>
  </si>
  <si>
    <t xml:space="preserve">          "Endelea?", vbYesNo + vbQuestion, "Thibitisha") = vbNo Then Exit Sub</t>
  </si>
  <si>
    <t xml:space="preserve">        ' Simu iko kolamu I ya WAPANGAJI</t>
  </si>
  <si>
    <t xml:space="preserve">        simu   = Trim(ws1.Cells(i, 9).Value)</t>
  </si>
  <si>
    <t xml:space="preserve">            If Val(ws2.Cells(i, 4 + mci).Value) = 0 And jina &lt;&gt; "" Then</t>
  </si>
  <si>
    <t xml:space="preserve">                    miziOrodha = miziOrodha &amp; "," &amp; miezi(mci)</t>
  </si>
  <si>
    <t xml:space="preserve">        ' Tuma SMS</t>
  </si>
  <si>
    <t xml:space="preserve">        If TumaSMSMojaBeemOne(simu, ujumbe, API_KEY, SECRET_KEY, SENDER_NAME) Then</t>
  </si>
  <si>
    <t xml:space="preserve">            ws1.Cells(i, 8).Value = "SMS: " &amp; Format(Now(), "DD/MM HH:MM")</t>
  </si>
  <si>
    <t>MsgBox "MATOKEO YA SMS:" &amp; Chr(13) &amp; Chr(13) &amp; _</t>
  </si>
  <si>
    <t xml:space="preserve">       "Zilizotumwa:   " &amp; jumlaWaliotumwa &amp; Chr(13) &amp; _</t>
  </si>
  <si>
    <t xml:space="preserve">       "Zilizoshindwa: " &amp; jumlaWalioshindwa, _</t>
  </si>
  <si>
    <t xml:space="preserve">       vbInformation, "Matokeo — Beem One"</t>
  </si>
  <si>
    <t xml:space="preserve">  SUB 7 — TUMA SMS KWA MPANGAJI MMOJA</t>
  </si>
  <si>
    <t xml:space="preserve">        simu  = Trim(ws1.Cells(i, 9).Value)  ' Kolamu I = Simu</t>
  </si>
  <si>
    <t xml:space="preserve">            MsgBox "Nambari ya simu ya " &amp; jina &amp; " haipo!", vbExclamation</t>
  </si>
  <si>
    <t xml:space="preserve">                  "Kwa:  " &amp; jina &amp; Chr(13) &amp; _</t>
  </si>
  <si>
    <t xml:space="preserve">            MsgBox "SMS imetumwa kwa " &amp; jina &amp; "!", vbInformation, "Mafanikio"</t>
  </si>
  <si>
    <t xml:space="preserve">            MsgBox "Imeshindwa kutuma SMS!", vbExclamation</t>
  </si>
  <si>
    <t>If Not found Then MsgBox "Chumba " &amp; chumba &amp; " hakipatikani!", vbExclamation</t>
  </si>
  <si>
    <t xml:space="preserve">  FUNCTION — Tuma SMS Moja kupitia Beem One</t>
  </si>
  <si>
    <t xml:space="preserve">  Inarudisha True kama imefanikiwa, False kama imeshindwa</t>
  </si>
  <si>
    <t>Function TumaSMSMojaBeemOne(simu As String, ujumbe As String, _</t>
  </si>
  <si>
    <t xml:space="preserve">    apiKey As String, secretKey As String, _</t>
  </si>
  <si>
    <t xml:space="preserve">    sender As String) As Boolean</t>
  </si>
  <si>
    <t>Dim jsonBody As String</t>
  </si>
  <si>
    <t>Dim http As Object</t>
  </si>
  <si>
    <t>Dim encodedCreds As String</t>
  </si>
  <si>
    <t>jsonBody = "{" &amp; _</t>
  </si>
  <si>
    <t xml:space="preserve">    """source_addr"": """ &amp; sender &amp; """," &amp; _</t>
  </si>
  <si>
    <t xml:space="preserve">    """schedule_time"": """"," &amp; _</t>
  </si>
  <si>
    <t xml:space="preserve">    """encoding"": ""0""," &amp; _</t>
  </si>
  <si>
    <t xml:space="preserve">    """message"": """ &amp; ujumbe &amp; """," &amp; _</t>
  </si>
  <si>
    <t xml:space="preserve">    """recipients"": [{" &amp; _</t>
  </si>
  <si>
    <t xml:space="preserve">        """recipient_id"": ""1""," &amp; _</t>
  </si>
  <si>
    <t xml:space="preserve">        """dest_addr"": """ &amp; simu &amp; """" &amp; _</t>
  </si>
  <si>
    <t xml:space="preserve">    "}]" &amp; _</t>
  </si>
  <si>
    <t>"}"</t>
  </si>
  <si>
    <t>encodedCreds = EncodeBase64(apiKey &amp; ":" &amp; secretKey)</t>
  </si>
  <si>
    <t>Set http = CreateObject("MSXML2.XMLHTTP")</t>
  </si>
  <si>
    <t>http.Open "POST", "https://apisms.beem.africa/v1/send", False</t>
  </si>
  <si>
    <t>http.setRequestHeader "Content-Type", "application/json"</t>
  </si>
  <si>
    <t>http.setRequestHeader "Authorization", "Basic " &amp; encodedCreds</t>
  </si>
  <si>
    <t>http.send jsonBody</t>
  </si>
  <si>
    <t>If Err.Number &lt;&gt; 0 Then</t>
  </si>
  <si>
    <t xml:space="preserve">    TumaSMSMojaBeemOne = False</t>
  </si>
  <si>
    <t xml:space="preserve">    On Error GoTo 0</t>
  </si>
  <si>
    <t xml:space="preserve">    Exit Function</t>
  </si>
  <si>
    <t>If InStr(http.responseText, """successful""") &gt; 0 Or _</t>
  </si>
  <si>
    <t xml:space="preserve">   http.Status = 200 Then</t>
  </si>
  <si>
    <t xml:space="preserve">    TumaSMSMojaBeemOne = True</t>
  </si>
  <si>
    <t xml:space="preserve">  FUNCTION — EncodeBase64 (inahitajika kwa Beem One)</t>
  </si>
  <si>
    <t xml:space="preserve">  Nakili Function hii pia — lazima iwepo kwenye Module</t>
  </si>
  <si>
    <t xml:space="preserve">  SUB 8 — SAVE DATA</t>
  </si>
  <si>
    <t xml:space="preserve">  SUB 9 — CHAPISHA RIPOTI YA MALIPO (PDF)</t>
  </si>
  <si>
    <t>savePath = Application.GetSaveAsFilename( _</t>
  </si>
  <si>
    <t xml:space="preserve">    "Malipo_Pango_" &amp; Format(Now(), "YYYYMMDD"), _</t>
  </si>
  <si>
    <t xml:space="preserve">    "PDF Files (*.pdf), *.pdf", , "Hifadhi Ripoti kwa PDF")</t>
  </si>
  <si>
    <t>ws2.ExportAsFixedFormat Type:=xlTypePDF, _</t>
  </si>
  <si>
    <t xml:space="preserve">    Filename:=savePath, Quality:=xlQualityStandard, _</t>
  </si>
  <si>
    <t xml:space="preserve">    IncludeDocProperties:=True, _</t>
  </si>
  <si>
    <t xml:space="preserve">    IgnorePrintAreas:=False, OpenAfterPublish:=True</t>
  </si>
  <si>
    <t xml:space="preserve">  WEKA HIKI KWENYE ThisWorkbook (si Module)</t>
  </si>
  <si>
    <t xml:space="preserve">  Alt+F11 → bonyeza "ThisWorkbook" upande wa kushoto</t>
  </si>
  <si>
    <t xml:space="preserve">  → bandika hii peke yake hapo</t>
  </si>
  <si>
    <t>Private Sub Workbook_Open()</t>
  </si>
  <si>
    <t xml:space="preserve">    AngaliaMalipoChelewa</t>
  </si>
  <si>
    <t xml:space="preserve">  SUB 10 — ANGALIA MALIPO CHELEWA (inaitwa na Workbook_Open)</t>
  </si>
  <si>
    <t xml:space="preserve">  Inatuma SMS kiotomatiki ukifungua faili</t>
  </si>
  <si>
    <t xml:space="preserve">  kama tarehe ya malipo imepita na mpangaji hajalipa</t>
  </si>
  <si>
    <t>Sub AngaliaMalipoChelewa()</t>
  </si>
  <si>
    <t>Dim walioathirika As Integer</t>
  </si>
  <si>
    <t>Dim mweziSasa As Integer</t>
  </si>
  <si>
    <t>Dim mkolamu As Integer</t>
  </si>
  <si>
    <t>mweziSasa = Month(Now())</t>
  </si>
  <si>
    <t>mkolamu = 3 + mweziSasa  ' Jan=4, Feb=5 ... Des=15</t>
  </si>
  <si>
    <t>walioathirika = 0</t>
  </si>
  <si>
    <t xml:space="preserve">    jina = Trim(ws2.Cells(i, 2).Value)</t>
  </si>
  <si>
    <t xml:space="preserve">    If jina = "" Then GoTo NextCheck</t>
  </si>
  <si>
    <t xml:space="preserve">    ' Angalia TAREHE YA MALIPO — kolamu F ya WAPANGAJI</t>
  </si>
  <si>
    <t xml:space="preserve">    Dim tareheMalipo As String</t>
  </si>
  <si>
    <t xml:space="preserve">    tareheMalipo = Trim(ws1.Cells(i, 6).Value)</t>
  </si>
  <si>
    <t xml:space="preserve">    If tareheMalipo = "" Then GoTo NextCheck</t>
  </si>
  <si>
    <t xml:space="preserve">    Dim tarehe As Date</t>
  </si>
  <si>
    <t xml:space="preserve">    On Error Resume Next</t>
  </si>
  <si>
    <t xml:space="preserve">    tarehe = CDate(tareheMalipo)</t>
  </si>
  <si>
    <t xml:space="preserve">    ' Kama tarehe imepita na mwezi huu hajalipa</t>
  </si>
  <si>
    <t xml:space="preserve">    If tarehe &lt; Now() Then</t>
  </si>
  <si>
    <t xml:space="preserve">        If Val(ws2.Cells(i, mkolamu).Value) &lt;&gt; 1 Then</t>
  </si>
  <si>
    <t xml:space="preserve">            walioathirika = walioathirika + 1</t>
  </si>
  <si>
    <t xml:space="preserve">            kodi = Val(ws2.Cells(i, 3).Value)</t>
  </si>
  <si>
    <t xml:space="preserve">            simu = Trim(ws1.Cells(i, 9).Value)  ' Kolamu I = Simu</t>
  </si>
  <si>
    <t xml:space="preserve">            If simu &lt;&gt; "" And API_KEY &lt;&gt; "WEKA_API_KEY_YAKO" Then</t>
  </si>
  <si>
    <t xml:space="preserve">                ' Format nambari</t>
  </si>
  <si>
    <t xml:space="preserve">                If Left(simu, 1) = "0" Then simu = "+255" &amp; Mid(simu, 2)</t>
  </si>
  <si>
    <t xml:space="preserve">                ujumbe = "Ndugu " &amp; jina &amp; ", kodi yako ya " &amp; _</t>
  </si>
  <si>
    <t xml:space="preserve">                         Format(Now(), "MMMM YYYY") &amp; " Tsh " &amp; _</t>
  </si>
  <si>
    <t xml:space="preserve">                         Format(kodi, "#,##0") &amp; " haijafika. " &amp; _</t>
  </si>
  <si>
    <t xml:space="preserve">                         "Tafadhali lipa leo. -Mwenye Nyumba"</t>
  </si>
  <si>
    <t xml:space="preserve">                TumaSMSMojaBeemOne simu, ujumbe, API_KEY, SECRET_KEY, SENDER_NAME</t>
  </si>
  <si>
    <t xml:space="preserve">                ' Rekodi wakati SMS ilitumwa — kolamu H ya WAPANGAJI (Maoni)</t>
  </si>
  <si>
    <t xml:space="preserve">                ws1.Cells(i, 8).Value = "SMS: " &amp; Format(Now(), "DD/MM HH:MM")</t>
  </si>
  <si>
    <t xml:space="preserve">                ws1.Cells(i, 8).Font.Color = RGB(0, 128, 0)</t>
  </si>
  <si>
    <t>NextCheck:</t>
  </si>
  <si>
    <t>If walioathirika &gt; 0 Then</t>
  </si>
  <si>
    <t xml:space="preserve">    MsgBox "Wapangaji " &amp; walioathirika &amp; " hawajalipia kodi ya " &amp; _</t>
  </si>
  <si>
    <t xml:space="preserve">           Format(Now(), "MMMM YYYY") &amp; "!" &amp; Chr(13) &amp; _</t>
  </si>
  <si>
    <t xml:space="preserve">           "SMS zimetumwa kwa wenye nambari za simu.", _</t>
  </si>
  <si>
    <t xml:space="preserve">           vbExclamation, "Onyo la Malipo"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</si>
</sst>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2"/>
      <color rgb="FFFFFFFF"/>
      <name val="Arial"/>
    </font>
    <font>
      <i/>
      <sz val="10"/>
      <color rgb="FF444444"/>
      <name val="Arial"/>
    </font>
    <font>
      <b/>
      <sz val="11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1F4E79"/>
      <name val="Arial"/>
    </font>
    <font>
      <b/>
      <sz val="14"/>
      <color rgb="FF1F4E79"/>
      <name val="Arial"/>
    </font>
    <font>
      <b/>
      <sz val="12"/>
      <color rgb="FF1F4E79"/>
      <name val="Arial"/>
    </font>
    <font>
      <b/>
      <sz val="11"/>
      <color rgb="FF1F4E79"/>
      <name val="Arial"/>
    </font>
    <font>
      <i/>
      <sz val="9"/>
      <color rgb="FF666666"/>
      <name val="Arial"/>
    </font>
    <font>
      <sz val="9"/>
      <color rgb="FF666666"/>
      <name val="Arial"/>
    </font>
    <font>
      <b/>
      <sz val="22"/>
      <color rgb="FF1F4E79"/>
      <name val="Arial"/>
    </font>
    <font>
      <b/>
      <sz val="22"/>
      <color rgb="FF00B050"/>
      <name val="Arial"/>
    </font>
    <font>
      <b/>
      <sz val="22"/>
      <color rgb="FFE46C0A"/>
      <name val="Arial"/>
    </font>
    <font>
      <b/>
      <sz val="22"/>
      <color rgb="FF008080"/>
      <name val="Arial"/>
    </font>
    <font>
      <sz val="9"/>
      <name val="Courier New"/>
    </font>
    <font>
      <sz val="10.5"/>
      <color theme="1"/>
      <name val="Courier New"/>
      <family val="34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</font>
    <font>
      <b/>
      <u/>
      <sz val="12"/>
      <color theme="10"/>
      <name val="Calibri"/>
      <family val="2"/>
      <scheme val="minor"/>
    </font>
    <font>
      <sz val="6"/>
      <name val="Yu Gothic"/>
      <family val="2"/>
      <charset val="128"/>
    </font>
    <font>
      <b/>
      <sz val="10"/>
      <name val="Arial"/>
    </font>
    <font>
      <b/>
      <sz val="10"/>
      <color rgb="FFFF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F0F4F8"/>
      </patternFill>
    </fill>
    <fill>
      <patternFill patternType="solid">
        <fgColor rgb="FF00B050"/>
      </patternFill>
    </fill>
    <fill>
      <patternFill patternType="solid">
        <fgColor rgb="FF008080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E46C0A"/>
      </patternFill>
    </fill>
    <fill>
      <patternFill patternType="solid">
        <fgColor rgb="FFEBF3FB"/>
      </patternFill>
    </fill>
    <fill>
      <patternFill patternType="solid">
        <fgColor rgb="FFC00000"/>
      </patternFill>
    </fill>
    <fill>
      <patternFill patternType="solid">
        <fgColor rgb="FFDEEAF1"/>
      </patternFill>
    </fill>
    <fill>
      <patternFill patternType="solid">
        <fgColor rgb="FFFFC000"/>
      </patternFill>
    </fill>
    <fill>
      <patternFill patternType="solid">
        <fgColor rgb="FFF8F8F8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  <border>
      <left style="medium">
        <color rgb="FF2E75B6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0" fillId="7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3" fontId="6" fillId="10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19" fillId="0" borderId="0" xfId="0" applyFont="1"/>
    <xf numFmtId="0" fontId="20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21" fillId="8" borderId="1" xfId="1" applyFill="1" applyBorder="1" applyAlignment="1">
      <alignment horizontal="left" vertical="center"/>
    </xf>
    <xf numFmtId="0" fontId="0" fillId="0" borderId="0" xfId="0"/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left" vertical="center"/>
    </xf>
    <xf numFmtId="14" fontId="22" fillId="8" borderId="1" xfId="0" applyNumberFormat="1" applyFont="1" applyFill="1" applyBorder="1" applyAlignment="1">
      <alignment horizontal="center" vertical="center"/>
    </xf>
    <xf numFmtId="3" fontId="22" fillId="8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22" fillId="8" borderId="1" xfId="0" applyNumberFormat="1" applyFont="1" applyFill="1" applyBorder="1" applyAlignment="1">
      <alignment horizontal="left" vertical="center"/>
    </xf>
    <xf numFmtId="0" fontId="23" fillId="8" borderId="1" xfId="1" applyFont="1" applyFill="1" applyBorder="1" applyAlignment="1">
      <alignment horizontal="left" vertical="center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left" vertical="center"/>
    </xf>
    <xf numFmtId="3" fontId="22" fillId="10" borderId="1" xfId="0" applyNumberFormat="1" applyFont="1" applyFill="1" applyBorder="1" applyAlignment="1">
      <alignment horizontal="center" vertical="center"/>
    </xf>
    <xf numFmtId="49" fontId="22" fillId="10" borderId="1" xfId="0" applyNumberFormat="1" applyFont="1" applyFill="1" applyBorder="1" applyAlignment="1">
      <alignment horizontal="left" vertical="center"/>
    </xf>
    <xf numFmtId="14" fontId="22" fillId="10" borderId="1" xfId="0" applyNumberFormat="1" applyFont="1" applyFill="1" applyBorder="1" applyAlignment="1">
      <alignment horizontal="center" vertical="center"/>
    </xf>
    <xf numFmtId="0" fontId="0" fillId="0" borderId="0" xfId="0"/>
    <xf numFmtId="164" fontId="22" fillId="8" borderId="1" xfId="0" applyNumberFormat="1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3" fillId="8" borderId="6" xfId="1" applyFont="1" applyFill="1" applyBorder="1" applyAlignment="1">
      <alignment horizontal="left" vertical="center"/>
    </xf>
    <xf numFmtId="0" fontId="22" fillId="10" borderId="6" xfId="0" applyFont="1" applyFill="1" applyBorder="1" applyAlignment="1">
      <alignment horizontal="left" vertical="center"/>
    </xf>
    <xf numFmtId="0" fontId="22" fillId="8" borderId="6" xfId="0" applyFont="1" applyFill="1" applyBorder="1" applyAlignment="1">
      <alignment horizontal="left" vertical="center"/>
    </xf>
    <xf numFmtId="0" fontId="21" fillId="8" borderId="6" xfId="1" applyFill="1" applyBorder="1" applyAlignment="1">
      <alignment horizontal="left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8" xfId="0" applyFont="1" applyFill="1" applyBorder="1" applyAlignment="1">
      <alignment horizontal="left" vertical="center"/>
    </xf>
    <xf numFmtId="164" fontId="22" fillId="8" borderId="8" xfId="0" applyNumberFormat="1" applyFont="1" applyFill="1" applyBorder="1" applyAlignment="1">
      <alignment horizontal="center" vertical="center"/>
    </xf>
    <xf numFmtId="3" fontId="22" fillId="8" borderId="8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49" fontId="22" fillId="8" borderId="8" xfId="0" applyNumberFormat="1" applyFont="1" applyFill="1" applyBorder="1" applyAlignment="1">
      <alignment horizontal="left" vertical="center"/>
    </xf>
    <xf numFmtId="0" fontId="23" fillId="8" borderId="9" xfId="1" applyFont="1" applyFill="1" applyBorder="1" applyAlignment="1">
      <alignment horizontal="left" vertical="center"/>
    </xf>
    <xf numFmtId="0" fontId="22" fillId="10" borderId="10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left" vertical="center"/>
    </xf>
    <xf numFmtId="3" fontId="22" fillId="10" borderId="11" xfId="0" applyNumberFormat="1" applyFont="1" applyFill="1" applyBorder="1" applyAlignment="1">
      <alignment horizontal="center" vertical="center"/>
    </xf>
    <xf numFmtId="164" fontId="22" fillId="8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25" fillId="8" borderId="1" xfId="0" applyNumberFormat="1" applyFont="1" applyFill="1" applyBorder="1" applyAlignment="1">
      <alignment horizontal="center" vertical="center"/>
    </xf>
    <xf numFmtId="0" fontId="22" fillId="15" borderId="5" xfId="0" applyFont="1" applyFill="1" applyBorder="1" applyAlignment="1">
      <alignment horizontal="center" vertical="center"/>
    </xf>
    <xf numFmtId="0" fontId="22" fillId="15" borderId="1" xfId="0" applyFont="1" applyFill="1" applyBorder="1" applyAlignment="1">
      <alignment horizontal="left" vertical="center"/>
    </xf>
    <xf numFmtId="164" fontId="22" fillId="15" borderId="1" xfId="0" applyNumberFormat="1" applyFont="1" applyFill="1" applyBorder="1" applyAlignment="1">
      <alignment horizontal="center" vertical="center"/>
    </xf>
    <xf numFmtId="3" fontId="22" fillId="15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49" fontId="22" fillId="15" borderId="1" xfId="0" applyNumberFormat="1" applyFont="1" applyFill="1" applyBorder="1" applyAlignment="1">
      <alignment horizontal="left" vertical="center"/>
    </xf>
    <xf numFmtId="0" fontId="22" fillId="15" borderId="6" xfId="0" applyFont="1" applyFill="1" applyBorder="1" applyAlignment="1">
      <alignment horizontal="left" vertical="center"/>
    </xf>
    <xf numFmtId="0" fontId="23" fillId="15" borderId="6" xfId="1" applyFont="1" applyFill="1" applyBorder="1" applyAlignment="1">
      <alignment horizontal="left" vertical="center"/>
    </xf>
    <xf numFmtId="0" fontId="21" fillId="15" borderId="6" xfId="1" applyFill="1" applyBorder="1" applyAlignment="1">
      <alignment horizontal="left" vertical="center"/>
    </xf>
    <xf numFmtId="1" fontId="26" fillId="8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0" xfId="0" applyBorder="1"/>
    <xf numFmtId="0" fontId="4" fillId="11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right" vertical="center"/>
    </xf>
    <xf numFmtId="0" fontId="10" fillId="10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3">
    <dxf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solid">
          <fgColor indexed="64"/>
          <bgColor rgb="FFE46C0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F800]dddd\,\ mmmm\ dd\,\ yyyy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[$-F800]dddd\,\ mmmm\ dd\,\ yyyy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border outline="0">
        <top style="thin">
          <color rgb="FFBFBFBF"/>
        </top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bottom style="thin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92DBC3-FABC-7D40-8540-6EF629B8856D}" name="Table3" displayName="Table3" ref="A7:J127" totalsRowShown="0" headerRowBorderDxfId="12" tableBorderDxfId="11" totalsRowBorderDxfId="10">
  <autoFilter ref="A7:J127" xr:uid="{EA92DBC3-FABC-7D40-8540-6EF629B8856D}"/>
  <tableColumns count="10">
    <tableColumn id="1" xr3:uid="{5507B952-B40B-0E41-9661-18CC90BF2BBF}" name="Column1" dataDxfId="9"/>
    <tableColumn id="2" xr3:uid="{159793A7-77C4-8B4E-A8ED-0A3A641C815A}" name="Column2" dataDxfId="8"/>
    <tableColumn id="3" xr3:uid="{DA0891E9-5375-7F47-BF52-391AC91ACF44}" name="Column3" dataDxfId="7"/>
    <tableColumn id="4" xr3:uid="{F6672352-3950-7041-BCF8-8402A2A1ECD5}" name="Column4" dataDxfId="6"/>
    <tableColumn id="5" xr3:uid="{945770C8-30B8-104C-9DE0-469C4E37586E}" name="Column5" dataDxfId="5"/>
    <tableColumn id="6" xr3:uid="{7E05540A-D1AC-4D4B-979D-F36943D02D6B}" name="Column6" dataDxfId="4">
      <calculatedColumnFormula>C8</calculatedColumnFormula>
    </tableColumn>
    <tableColumn id="7" xr3:uid="{97D51B73-FC9C-D04E-B1F1-23A77BE787F6}" name="Column7" dataDxfId="3"/>
    <tableColumn id="8" xr3:uid="{64373F6C-1D06-0E45-928F-012887DE3A00}" name="Column8" dataDxfId="2"/>
    <tableColumn id="9" xr3:uid="{0CAA6CAB-1A64-4744-85B0-CC48A28E8A5E}" name="Column9" dataDxfId="1"/>
    <tableColumn id="10" xr3:uid="{FD3C50E2-861D-5D40-87A7-A0062C3B260B}" name="Column10" dataDxfId="0" dataCellStyle="Hyperlink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larldjames5@gmail.com" TargetMode="External" /><Relationship Id="rId13" Type="http://schemas.openxmlformats.org/officeDocument/2006/relationships/hyperlink" Target="mailto:jocesabuni86@gmail.com" TargetMode="External" /><Relationship Id="rId18" Type="http://schemas.openxmlformats.org/officeDocument/2006/relationships/hyperlink" Target="mailto:jocesabuni86@gmail.com" TargetMode="External" /><Relationship Id="rId3" Type="http://schemas.openxmlformats.org/officeDocument/2006/relationships/hyperlink" Target="mailto:gelarldjames5@gmail.com" TargetMode="External" /><Relationship Id="rId21" Type="http://schemas.openxmlformats.org/officeDocument/2006/relationships/hyperlink" Target="mailto:jocesabuni86@gmail.com" TargetMode="External" /><Relationship Id="rId7" Type="http://schemas.openxmlformats.org/officeDocument/2006/relationships/hyperlink" Target="mailto:gelarldjames5@gmail.com" TargetMode="External" /><Relationship Id="rId12" Type="http://schemas.openxmlformats.org/officeDocument/2006/relationships/hyperlink" Target="mailto:jocesabuni86@gmail.com" TargetMode="External" /><Relationship Id="rId17" Type="http://schemas.openxmlformats.org/officeDocument/2006/relationships/hyperlink" Target="mailto:jocesabuni86@gmail.com" TargetMode="External" /><Relationship Id="rId25" Type="http://schemas.openxmlformats.org/officeDocument/2006/relationships/table" Target="../tables/table1.xml" /><Relationship Id="rId2" Type="http://schemas.openxmlformats.org/officeDocument/2006/relationships/hyperlink" Target="mailto:jocesabuni86@gmail.com" TargetMode="External" /><Relationship Id="rId16" Type="http://schemas.openxmlformats.org/officeDocument/2006/relationships/hyperlink" Target="mailto:jocesabuni86@gmail.com" TargetMode="External" /><Relationship Id="rId20" Type="http://schemas.openxmlformats.org/officeDocument/2006/relationships/hyperlink" Target="mailto:jocesabuni86@gmail.com" TargetMode="External" /><Relationship Id="rId1" Type="http://schemas.openxmlformats.org/officeDocument/2006/relationships/hyperlink" Target="mailto:gelarldjames5@gmail.com" TargetMode="External" /><Relationship Id="rId6" Type="http://schemas.openxmlformats.org/officeDocument/2006/relationships/hyperlink" Target="mailto:gelarldjames5@gmail.com" TargetMode="External" /><Relationship Id="rId11" Type="http://schemas.openxmlformats.org/officeDocument/2006/relationships/hyperlink" Target="mailto:gelarldjames5@gmail.com" TargetMode="External" /><Relationship Id="rId24" Type="http://schemas.openxmlformats.org/officeDocument/2006/relationships/hyperlink" Target="mailto:gelarldjames5@gmail.com" TargetMode="External" /><Relationship Id="rId5" Type="http://schemas.openxmlformats.org/officeDocument/2006/relationships/hyperlink" Target="mailto:gelarldjames5@gmail.com" TargetMode="External" /><Relationship Id="rId15" Type="http://schemas.openxmlformats.org/officeDocument/2006/relationships/hyperlink" Target="mailto:jocesabuni86@gmail.com" TargetMode="External" /><Relationship Id="rId23" Type="http://schemas.openxmlformats.org/officeDocument/2006/relationships/hyperlink" Target="mailto:gelarldjames5@gmail.com" TargetMode="External" /><Relationship Id="rId10" Type="http://schemas.openxmlformats.org/officeDocument/2006/relationships/hyperlink" Target="mailto:gelarldjames5@gmail.com" TargetMode="External" /><Relationship Id="rId19" Type="http://schemas.openxmlformats.org/officeDocument/2006/relationships/hyperlink" Target="mailto:jocesabuni86@gmail.com" TargetMode="External" /><Relationship Id="rId4" Type="http://schemas.openxmlformats.org/officeDocument/2006/relationships/hyperlink" Target="mailto:gelarldjames5@gmail.com" TargetMode="External" /><Relationship Id="rId9" Type="http://schemas.openxmlformats.org/officeDocument/2006/relationships/hyperlink" Target="mailto:gelarldjames5@gmail.com" TargetMode="External" /><Relationship Id="rId14" Type="http://schemas.openxmlformats.org/officeDocument/2006/relationships/hyperlink" Target="mailto:jocesabuni86@gmail.com" TargetMode="External" /><Relationship Id="rId22" Type="http://schemas.openxmlformats.org/officeDocument/2006/relationships/hyperlink" Target="mailto:jocesabuni86@gmail.com" TargetMode="Externa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cesabuni86@gmail.com" TargetMode="External" /><Relationship Id="rId1" Type="http://schemas.openxmlformats.org/officeDocument/2006/relationships/hyperlink" Target="mailto:gelarldjames5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1444-D25F-BC4C-9A9E-46DB5E288BB1}">
  <dimension ref="A1:Q141"/>
  <sheetViews>
    <sheetView tabSelected="1" topLeftCell="F1" workbookViewId="0">
      <selection activeCell="B47" sqref="A47:XFD47"/>
    </sheetView>
  </sheetViews>
  <sheetFormatPr defaultRowHeight="15" x14ac:dyDescent="0.2"/>
  <cols>
    <col min="1" max="1" width="13.1796875" style="43" customWidth="1"/>
    <col min="2" max="2" width="25.9609375" style="43" customWidth="1"/>
    <col min="3" max="3" width="22.1953125" style="43" customWidth="1"/>
    <col min="4" max="4" width="18.0234375" style="43" customWidth="1"/>
    <col min="5" max="5" width="23.9453125" style="43" customWidth="1"/>
    <col min="6" max="6" width="26.09765625" style="43" customWidth="1"/>
    <col min="7" max="7" width="13.1796875" style="43" customWidth="1"/>
    <col min="8" max="8" width="18.0234375" style="43" customWidth="1"/>
    <col min="9" max="9" width="18.83203125" style="27" customWidth="1"/>
    <col min="10" max="10" width="28.25" style="43" customWidth="1"/>
    <col min="11" max="16384" width="8.609375" style="43"/>
  </cols>
  <sheetData>
    <row r="1" spans="1:17" ht="30" customHeight="1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7" ht="21.95" customHeight="1" x14ac:dyDescent="0.2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7" ht="18" customHeight="1" x14ac:dyDescent="0.2">
      <c r="A3" s="82" t="s">
        <v>2</v>
      </c>
      <c r="B3" s="83"/>
      <c r="C3" s="83"/>
      <c r="D3" s="83"/>
      <c r="E3" s="83"/>
      <c r="F3" s="83"/>
      <c r="G3" s="83"/>
      <c r="H3" s="83"/>
    </row>
    <row r="4" spans="1:17" ht="30" customHeight="1" x14ac:dyDescent="0.2">
      <c r="A4" s="84" t="s">
        <v>3</v>
      </c>
      <c r="B4" s="83"/>
      <c r="C4" s="85" t="s">
        <v>4</v>
      </c>
      <c r="D4" s="83"/>
      <c r="E4" s="83"/>
      <c r="G4" s="86" t="s">
        <v>5</v>
      </c>
      <c r="H4" s="87"/>
      <c r="I4" s="87"/>
      <c r="J4" s="87"/>
    </row>
    <row r="5" spans="1:17" ht="6" customHeight="1" thickBot="1" x14ac:dyDescent="0.25">
      <c r="A5" s="1"/>
      <c r="B5" s="1"/>
      <c r="C5" s="1"/>
      <c r="D5" s="1"/>
      <c r="E5" s="1"/>
      <c r="F5" s="1"/>
      <c r="G5" s="1"/>
      <c r="H5" s="1"/>
    </row>
    <row r="6" spans="1:17" ht="26.1" customHeight="1" thickBot="1" x14ac:dyDescent="0.25">
      <c r="A6" s="2" t="s">
        <v>6</v>
      </c>
      <c r="B6" s="2" t="s">
        <v>7</v>
      </c>
      <c r="C6" s="2" t="s">
        <v>9</v>
      </c>
      <c r="D6" s="2" t="s">
        <v>10</v>
      </c>
      <c r="E6" s="2" t="s">
        <v>11</v>
      </c>
      <c r="F6" s="2" t="s">
        <v>512</v>
      </c>
      <c r="G6" s="2" t="s">
        <v>12</v>
      </c>
      <c r="H6" s="2" t="s">
        <v>13</v>
      </c>
      <c r="I6" s="28" t="s">
        <v>8</v>
      </c>
      <c r="J6" s="2" t="s">
        <v>492</v>
      </c>
      <c r="Q6" s="43" t="str">
        <f ca="1">IF(L7="","WAZI",IF(L7&lt;TODAY(),"CHELEWA","SAWA"))</f>
        <v>WAZI</v>
      </c>
    </row>
    <row r="7" spans="1:17" ht="21.95" customHeight="1" x14ac:dyDescent="0.2">
      <c r="A7" s="51" t="s">
        <v>534</v>
      </c>
      <c r="B7" s="52" t="s">
        <v>535</v>
      </c>
      <c r="C7" s="53" t="s">
        <v>536</v>
      </c>
      <c r="D7" s="54" t="s">
        <v>537</v>
      </c>
      <c r="E7" s="52" t="s">
        <v>538</v>
      </c>
      <c r="F7" s="53" t="s">
        <v>539</v>
      </c>
      <c r="G7" s="55" t="s">
        <v>540</v>
      </c>
      <c r="H7" s="52" t="s">
        <v>541</v>
      </c>
      <c r="I7" s="56" t="s">
        <v>542</v>
      </c>
      <c r="J7" s="57" t="s">
        <v>543</v>
      </c>
    </row>
    <row r="8" spans="1:17" ht="21.95" customHeight="1" x14ac:dyDescent="0.2">
      <c r="A8" s="68" t="s">
        <v>14</v>
      </c>
      <c r="B8" s="69" t="s">
        <v>503</v>
      </c>
      <c r="C8" s="70">
        <v>46023</v>
      </c>
      <c r="D8" s="71">
        <v>25000</v>
      </c>
      <c r="E8" s="69" t="s">
        <v>15</v>
      </c>
      <c r="F8" s="70">
        <f>C8</f>
        <v>46023</v>
      </c>
      <c r="G8" s="72" t="s">
        <v>504</v>
      </c>
      <c r="H8" s="69" t="str">
        <f>IF(G8="✓","Lipa",IF(G8="","Hajalipa"))</f>
        <v>Lipa</v>
      </c>
      <c r="I8" s="73" t="s">
        <v>493</v>
      </c>
      <c r="J8" s="75" t="s">
        <v>494</v>
      </c>
    </row>
    <row r="9" spans="1:17" ht="21.95" customHeight="1" x14ac:dyDescent="0.2">
      <c r="A9" s="45" t="s">
        <v>16</v>
      </c>
      <c r="B9" s="32" t="s">
        <v>503</v>
      </c>
      <c r="C9" s="44">
        <v>46054</v>
      </c>
      <c r="D9" s="34">
        <v>25001</v>
      </c>
      <c r="E9" s="32" t="s">
        <v>15</v>
      </c>
      <c r="F9" s="44">
        <f>C9</f>
        <v>46054</v>
      </c>
      <c r="G9" s="35" t="s">
        <v>504</v>
      </c>
      <c r="H9" s="32" t="str">
        <f t="shared" ref="H9:H19" si="0">IF(G9="✓","Lipa",IF(G9="","Hajalipa"))</f>
        <v>Lipa</v>
      </c>
      <c r="I9" s="36" t="s">
        <v>493</v>
      </c>
      <c r="J9" s="47" t="s">
        <v>494</v>
      </c>
    </row>
    <row r="10" spans="1:17" ht="21.95" customHeight="1" x14ac:dyDescent="0.2">
      <c r="A10" s="45" t="s">
        <v>17</v>
      </c>
      <c r="B10" s="32" t="s">
        <v>503</v>
      </c>
      <c r="C10" s="44">
        <v>46082</v>
      </c>
      <c r="D10" s="34">
        <v>25002</v>
      </c>
      <c r="E10" s="32" t="s">
        <v>15</v>
      </c>
      <c r="F10" s="44">
        <f>C10</f>
        <v>46082</v>
      </c>
      <c r="G10" s="35" t="s">
        <v>504</v>
      </c>
      <c r="H10" s="32" t="str">
        <f t="shared" si="0"/>
        <v>Lipa</v>
      </c>
      <c r="I10" s="36" t="s">
        <v>493</v>
      </c>
      <c r="J10" s="47" t="s">
        <v>494</v>
      </c>
    </row>
    <row r="11" spans="1:17" ht="21.95" customHeight="1" x14ac:dyDescent="0.2">
      <c r="A11" s="45" t="s">
        <v>18</v>
      </c>
      <c r="B11" s="32" t="s">
        <v>503</v>
      </c>
      <c r="C11" s="44">
        <v>46113</v>
      </c>
      <c r="D11" s="34">
        <v>25003</v>
      </c>
      <c r="E11" s="32" t="s">
        <v>15</v>
      </c>
      <c r="F11" s="44">
        <f>C11</f>
        <v>46113</v>
      </c>
      <c r="G11" s="35" t="s">
        <v>504</v>
      </c>
      <c r="H11" s="32" t="str">
        <f t="shared" si="0"/>
        <v>Lipa</v>
      </c>
      <c r="I11" s="36" t="s">
        <v>493</v>
      </c>
      <c r="J11" s="47" t="s">
        <v>494</v>
      </c>
    </row>
    <row r="12" spans="1:17" ht="21.95" customHeight="1" x14ac:dyDescent="0.2">
      <c r="A12" s="45" t="s">
        <v>19</v>
      </c>
      <c r="B12" s="32" t="s">
        <v>503</v>
      </c>
      <c r="C12" s="44">
        <v>46143</v>
      </c>
      <c r="D12" s="34">
        <v>25004</v>
      </c>
      <c r="E12" s="32" t="s">
        <v>15</v>
      </c>
      <c r="F12" s="44">
        <f>C12</f>
        <v>46143</v>
      </c>
      <c r="G12" s="35" t="s">
        <v>504</v>
      </c>
      <c r="H12" s="32" t="str">
        <f t="shared" si="0"/>
        <v>Lipa</v>
      </c>
      <c r="I12" s="36" t="s">
        <v>493</v>
      </c>
      <c r="J12" s="47" t="s">
        <v>494</v>
      </c>
    </row>
    <row r="13" spans="1:17" ht="21.95" customHeight="1" x14ac:dyDescent="0.2">
      <c r="A13" s="45" t="s">
        <v>20</v>
      </c>
      <c r="B13" s="32" t="s">
        <v>503</v>
      </c>
      <c r="C13" s="44">
        <v>46174</v>
      </c>
      <c r="D13" s="34">
        <v>25005</v>
      </c>
      <c r="E13" s="32" t="s">
        <v>15</v>
      </c>
      <c r="F13" s="44">
        <f>C13</f>
        <v>46174</v>
      </c>
      <c r="G13" s="35" t="s">
        <v>504</v>
      </c>
      <c r="H13" s="32" t="str">
        <f t="shared" si="0"/>
        <v>Lipa</v>
      </c>
      <c r="I13" s="36" t="s">
        <v>493</v>
      </c>
      <c r="J13" s="47" t="s">
        <v>494</v>
      </c>
    </row>
    <row r="14" spans="1:17" ht="21.95" customHeight="1" x14ac:dyDescent="0.2">
      <c r="A14" s="45" t="s">
        <v>21</v>
      </c>
      <c r="B14" s="32" t="s">
        <v>503</v>
      </c>
      <c r="C14" s="44">
        <v>46204</v>
      </c>
      <c r="D14" s="34">
        <v>25006</v>
      </c>
      <c r="E14" s="32" t="s">
        <v>15</v>
      </c>
      <c r="F14" s="44">
        <f>C14</f>
        <v>46204</v>
      </c>
      <c r="G14" s="35"/>
      <c r="H14" s="32" t="str">
        <f t="shared" si="0"/>
        <v>Hajalipa</v>
      </c>
      <c r="I14" s="36" t="s">
        <v>493</v>
      </c>
      <c r="J14" s="47" t="s">
        <v>494</v>
      </c>
    </row>
    <row r="15" spans="1:17" ht="21.95" customHeight="1" x14ac:dyDescent="0.2">
      <c r="A15" s="45" t="s">
        <v>23</v>
      </c>
      <c r="B15" s="32" t="s">
        <v>503</v>
      </c>
      <c r="C15" s="44">
        <v>46235</v>
      </c>
      <c r="D15" s="34">
        <v>25007</v>
      </c>
      <c r="E15" s="32" t="s">
        <v>15</v>
      </c>
      <c r="F15" s="44">
        <f>C15</f>
        <v>46235</v>
      </c>
      <c r="G15" s="35"/>
      <c r="H15" s="32" t="str">
        <f t="shared" si="0"/>
        <v>Hajalipa</v>
      </c>
      <c r="I15" s="36" t="s">
        <v>493</v>
      </c>
      <c r="J15" s="47" t="s">
        <v>494</v>
      </c>
    </row>
    <row r="16" spans="1:17" ht="21.95" customHeight="1" x14ac:dyDescent="0.2">
      <c r="A16" s="45" t="s">
        <v>24</v>
      </c>
      <c r="B16" s="32" t="s">
        <v>503</v>
      </c>
      <c r="C16" s="44">
        <v>46266</v>
      </c>
      <c r="D16" s="34">
        <v>25008</v>
      </c>
      <c r="E16" s="32" t="s">
        <v>15</v>
      </c>
      <c r="F16" s="44">
        <f>C16</f>
        <v>46266</v>
      </c>
      <c r="G16" s="35"/>
      <c r="H16" s="32" t="str">
        <f t="shared" si="0"/>
        <v>Hajalipa</v>
      </c>
      <c r="I16" s="36" t="s">
        <v>493</v>
      </c>
      <c r="J16" s="47" t="s">
        <v>494</v>
      </c>
    </row>
    <row r="17" spans="1:10" ht="21.95" customHeight="1" x14ac:dyDescent="0.2">
      <c r="A17" s="45" t="s">
        <v>25</v>
      </c>
      <c r="B17" s="32" t="s">
        <v>503</v>
      </c>
      <c r="C17" s="44">
        <v>46296</v>
      </c>
      <c r="D17" s="34">
        <v>25009</v>
      </c>
      <c r="E17" s="32" t="s">
        <v>15</v>
      </c>
      <c r="F17" s="44">
        <f>C17</f>
        <v>46296</v>
      </c>
      <c r="G17" s="35"/>
      <c r="H17" s="32" t="str">
        <f t="shared" si="0"/>
        <v>Hajalipa</v>
      </c>
      <c r="I17" s="36" t="s">
        <v>493</v>
      </c>
      <c r="J17" s="47" t="s">
        <v>494</v>
      </c>
    </row>
    <row r="18" spans="1:10" ht="21.95" customHeight="1" x14ac:dyDescent="0.2">
      <c r="A18" s="45" t="s">
        <v>26</v>
      </c>
      <c r="B18" s="32" t="s">
        <v>503</v>
      </c>
      <c r="C18" s="44">
        <v>46327</v>
      </c>
      <c r="D18" s="34">
        <v>25010</v>
      </c>
      <c r="E18" s="32" t="s">
        <v>15</v>
      </c>
      <c r="F18" s="44">
        <f>C18</f>
        <v>46327</v>
      </c>
      <c r="G18" s="35"/>
      <c r="H18" s="32" t="str">
        <f t="shared" si="0"/>
        <v>Hajalipa</v>
      </c>
      <c r="I18" s="36" t="s">
        <v>493</v>
      </c>
      <c r="J18" s="47" t="s">
        <v>494</v>
      </c>
    </row>
    <row r="19" spans="1:10" ht="21.95" customHeight="1" x14ac:dyDescent="0.2">
      <c r="A19" s="45" t="s">
        <v>27</v>
      </c>
      <c r="B19" s="32" t="s">
        <v>503</v>
      </c>
      <c r="C19" s="44">
        <v>46357</v>
      </c>
      <c r="D19" s="34">
        <v>25011</v>
      </c>
      <c r="E19" s="32" t="s">
        <v>15</v>
      </c>
      <c r="F19" s="44">
        <f>C19</f>
        <v>46357</v>
      </c>
      <c r="G19" s="35"/>
      <c r="H19" s="32" t="str">
        <f t="shared" si="0"/>
        <v>Hajalipa</v>
      </c>
      <c r="I19" s="36" t="s">
        <v>493</v>
      </c>
      <c r="J19" s="47" t="s">
        <v>494</v>
      </c>
    </row>
    <row r="20" spans="1:10" ht="21.95" customHeight="1" x14ac:dyDescent="0.2">
      <c r="A20" s="68" t="s">
        <v>16</v>
      </c>
      <c r="B20" s="69" t="s">
        <v>495</v>
      </c>
      <c r="C20" s="70">
        <v>46037</v>
      </c>
      <c r="D20" s="71">
        <v>20000</v>
      </c>
      <c r="E20" s="69" t="s">
        <v>15</v>
      </c>
      <c r="F20" s="70">
        <f>C20</f>
        <v>46037</v>
      </c>
      <c r="G20" s="72" t="s">
        <v>504</v>
      </c>
      <c r="H20" s="69" t="str">
        <f t="shared" ref="H20:H104" si="1">IF(G20="✓","Lipa",IF(G20="","Hajalipa"))</f>
        <v>Lipa</v>
      </c>
      <c r="I20" s="73" t="s">
        <v>505</v>
      </c>
      <c r="J20" s="74"/>
    </row>
    <row r="21" spans="1:10" ht="21.95" customHeight="1" x14ac:dyDescent="0.2">
      <c r="A21" s="46" t="s">
        <v>17</v>
      </c>
      <c r="B21" s="39" t="s">
        <v>495</v>
      </c>
      <c r="C21" s="44">
        <v>46068</v>
      </c>
      <c r="D21" s="40">
        <v>20001</v>
      </c>
      <c r="E21" s="39" t="s">
        <v>15</v>
      </c>
      <c r="F21" s="44">
        <f>C21</f>
        <v>46068</v>
      </c>
      <c r="G21" s="35" t="s">
        <v>504</v>
      </c>
      <c r="H21" s="32" t="str">
        <f t="shared" ref="H21:H31" si="2">IF(G21="✓","Lipa",IF(G21="","Hajalipa"))</f>
        <v>Lipa</v>
      </c>
      <c r="I21" s="41" t="s">
        <v>505</v>
      </c>
      <c r="J21" s="48"/>
    </row>
    <row r="22" spans="1:10" ht="21.95" customHeight="1" x14ac:dyDescent="0.2">
      <c r="A22" s="46" t="s">
        <v>18</v>
      </c>
      <c r="B22" s="39" t="s">
        <v>495</v>
      </c>
      <c r="C22" s="44">
        <v>46096</v>
      </c>
      <c r="D22" s="40">
        <v>20002</v>
      </c>
      <c r="E22" s="39" t="s">
        <v>15</v>
      </c>
      <c r="F22" s="44">
        <f>C22</f>
        <v>46096</v>
      </c>
      <c r="G22" s="35" t="s">
        <v>504</v>
      </c>
      <c r="H22" s="32" t="str">
        <f t="shared" si="2"/>
        <v>Lipa</v>
      </c>
      <c r="I22" s="41" t="s">
        <v>505</v>
      </c>
      <c r="J22" s="48"/>
    </row>
    <row r="23" spans="1:10" ht="21.95" customHeight="1" x14ac:dyDescent="0.2">
      <c r="A23" s="46" t="s">
        <v>19</v>
      </c>
      <c r="B23" s="39" t="s">
        <v>495</v>
      </c>
      <c r="C23" s="44">
        <v>46127</v>
      </c>
      <c r="D23" s="40">
        <v>20003</v>
      </c>
      <c r="E23" s="39" t="s">
        <v>15</v>
      </c>
      <c r="F23" s="44">
        <f>C23</f>
        <v>46127</v>
      </c>
      <c r="G23" s="35" t="s">
        <v>504</v>
      </c>
      <c r="H23" s="32" t="str">
        <f t="shared" si="2"/>
        <v>Lipa</v>
      </c>
      <c r="I23" s="41" t="s">
        <v>505</v>
      </c>
      <c r="J23" s="48"/>
    </row>
    <row r="24" spans="1:10" ht="21.95" customHeight="1" x14ac:dyDescent="0.2">
      <c r="A24" s="46" t="s">
        <v>20</v>
      </c>
      <c r="B24" s="39" t="s">
        <v>495</v>
      </c>
      <c r="C24" s="44">
        <v>46157</v>
      </c>
      <c r="D24" s="40">
        <v>20004</v>
      </c>
      <c r="E24" s="39" t="s">
        <v>15</v>
      </c>
      <c r="F24" s="44">
        <f>C24</f>
        <v>46157</v>
      </c>
      <c r="G24" s="35" t="s">
        <v>504</v>
      </c>
      <c r="H24" s="32" t="str">
        <f t="shared" si="2"/>
        <v>Lipa</v>
      </c>
      <c r="I24" s="41" t="s">
        <v>505</v>
      </c>
      <c r="J24" s="48"/>
    </row>
    <row r="25" spans="1:10" ht="21.95" customHeight="1" x14ac:dyDescent="0.2">
      <c r="A25" s="46" t="s">
        <v>21</v>
      </c>
      <c r="B25" s="39" t="s">
        <v>495</v>
      </c>
      <c r="C25" s="44">
        <v>46188</v>
      </c>
      <c r="D25" s="40">
        <v>20005</v>
      </c>
      <c r="E25" s="39" t="s">
        <v>15</v>
      </c>
      <c r="F25" s="44">
        <f>C25</f>
        <v>46188</v>
      </c>
      <c r="G25" s="35"/>
      <c r="H25" s="32" t="str">
        <f t="shared" si="2"/>
        <v>Hajalipa</v>
      </c>
      <c r="I25" s="41" t="s">
        <v>505</v>
      </c>
      <c r="J25" s="48"/>
    </row>
    <row r="26" spans="1:10" ht="21.95" customHeight="1" x14ac:dyDescent="0.2">
      <c r="A26" s="46" t="s">
        <v>23</v>
      </c>
      <c r="B26" s="39" t="s">
        <v>495</v>
      </c>
      <c r="C26" s="44">
        <v>46218</v>
      </c>
      <c r="D26" s="40">
        <v>20006</v>
      </c>
      <c r="E26" s="39" t="s">
        <v>15</v>
      </c>
      <c r="F26" s="44">
        <f>C26</f>
        <v>46218</v>
      </c>
      <c r="G26" s="35"/>
      <c r="H26" s="32" t="str">
        <f t="shared" si="2"/>
        <v>Hajalipa</v>
      </c>
      <c r="I26" s="41" t="s">
        <v>505</v>
      </c>
      <c r="J26" s="48"/>
    </row>
    <row r="27" spans="1:10" ht="21.95" customHeight="1" x14ac:dyDescent="0.2">
      <c r="A27" s="46" t="s">
        <v>24</v>
      </c>
      <c r="B27" s="39" t="s">
        <v>495</v>
      </c>
      <c r="C27" s="44">
        <v>46249</v>
      </c>
      <c r="D27" s="40">
        <v>20007</v>
      </c>
      <c r="E27" s="39" t="s">
        <v>15</v>
      </c>
      <c r="F27" s="44">
        <f>C27</f>
        <v>46249</v>
      </c>
      <c r="G27" s="35"/>
      <c r="H27" s="32" t="str">
        <f t="shared" si="2"/>
        <v>Hajalipa</v>
      </c>
      <c r="I27" s="41" t="s">
        <v>505</v>
      </c>
      <c r="J27" s="48"/>
    </row>
    <row r="28" spans="1:10" ht="21.95" customHeight="1" x14ac:dyDescent="0.2">
      <c r="A28" s="46" t="s">
        <v>25</v>
      </c>
      <c r="B28" s="39" t="s">
        <v>495</v>
      </c>
      <c r="C28" s="44">
        <v>46280</v>
      </c>
      <c r="D28" s="40">
        <v>20008</v>
      </c>
      <c r="E28" s="39" t="s">
        <v>15</v>
      </c>
      <c r="F28" s="44">
        <f>C28</f>
        <v>46280</v>
      </c>
      <c r="G28" s="35"/>
      <c r="H28" s="32" t="str">
        <f t="shared" si="2"/>
        <v>Hajalipa</v>
      </c>
      <c r="I28" s="41" t="s">
        <v>505</v>
      </c>
      <c r="J28" s="48"/>
    </row>
    <row r="29" spans="1:10" ht="21.95" customHeight="1" x14ac:dyDescent="0.2">
      <c r="A29" s="46" t="s">
        <v>26</v>
      </c>
      <c r="B29" s="39" t="s">
        <v>495</v>
      </c>
      <c r="C29" s="44">
        <v>46310</v>
      </c>
      <c r="D29" s="40">
        <v>20009</v>
      </c>
      <c r="E29" s="39" t="s">
        <v>15</v>
      </c>
      <c r="F29" s="44">
        <f>C29</f>
        <v>46310</v>
      </c>
      <c r="G29" s="35"/>
      <c r="H29" s="32" t="str">
        <f t="shared" si="2"/>
        <v>Hajalipa</v>
      </c>
      <c r="I29" s="41" t="s">
        <v>505</v>
      </c>
      <c r="J29" s="48"/>
    </row>
    <row r="30" spans="1:10" ht="21.95" customHeight="1" x14ac:dyDescent="0.2">
      <c r="A30" s="46" t="s">
        <v>27</v>
      </c>
      <c r="B30" s="39" t="s">
        <v>495</v>
      </c>
      <c r="C30" s="44">
        <v>46341</v>
      </c>
      <c r="D30" s="40">
        <v>20010</v>
      </c>
      <c r="E30" s="39" t="s">
        <v>15</v>
      </c>
      <c r="F30" s="44">
        <f>C30</f>
        <v>46341</v>
      </c>
      <c r="G30" s="35"/>
      <c r="H30" s="32" t="str">
        <f t="shared" si="2"/>
        <v>Hajalipa</v>
      </c>
      <c r="I30" s="41" t="s">
        <v>505</v>
      </c>
      <c r="J30" s="48"/>
    </row>
    <row r="31" spans="1:10" ht="21.95" customHeight="1" x14ac:dyDescent="0.2">
      <c r="A31" s="46" t="s">
        <v>515</v>
      </c>
      <c r="B31" s="39" t="s">
        <v>495</v>
      </c>
      <c r="C31" s="44">
        <v>46371</v>
      </c>
      <c r="D31" s="40">
        <v>20011</v>
      </c>
      <c r="E31" s="39" t="s">
        <v>15</v>
      </c>
      <c r="F31" s="44">
        <f>C31</f>
        <v>46371</v>
      </c>
      <c r="G31" s="35"/>
      <c r="H31" s="32" t="str">
        <f t="shared" si="2"/>
        <v>Hajalipa</v>
      </c>
      <c r="I31" s="41" t="s">
        <v>505</v>
      </c>
      <c r="J31" s="48"/>
    </row>
    <row r="32" spans="1:10" ht="21.95" customHeight="1" x14ac:dyDescent="0.2">
      <c r="A32" s="68" t="s">
        <v>17</v>
      </c>
      <c r="B32" s="69" t="s">
        <v>513</v>
      </c>
      <c r="C32" s="70">
        <v>46046</v>
      </c>
      <c r="D32" s="71">
        <v>20000</v>
      </c>
      <c r="E32" s="69" t="s">
        <v>15</v>
      </c>
      <c r="F32" s="70">
        <f>C32</f>
        <v>46046</v>
      </c>
      <c r="G32" s="72" t="s">
        <v>504</v>
      </c>
      <c r="H32" s="69" t="str">
        <f t="shared" si="1"/>
        <v>Lipa</v>
      </c>
      <c r="I32" s="73" t="s">
        <v>506</v>
      </c>
      <c r="J32" s="74"/>
    </row>
    <row r="33" spans="1:10" ht="21.95" customHeight="1" x14ac:dyDescent="0.2">
      <c r="A33" s="45" t="s">
        <v>18</v>
      </c>
      <c r="B33" s="32" t="s">
        <v>513</v>
      </c>
      <c r="C33" s="44">
        <v>46077</v>
      </c>
      <c r="D33" s="34">
        <v>20001</v>
      </c>
      <c r="E33" s="32" t="s">
        <v>15</v>
      </c>
      <c r="F33" s="44">
        <f>C33</f>
        <v>46077</v>
      </c>
      <c r="G33" s="35" t="s">
        <v>504</v>
      </c>
      <c r="H33" s="32" t="str">
        <f t="shared" ref="H33:H34" si="3">IF(G33="✓","Lipa",IF(G33="","Hajalipa"))</f>
        <v>Lipa</v>
      </c>
      <c r="I33" s="36" t="s">
        <v>506</v>
      </c>
      <c r="J33" s="49"/>
    </row>
    <row r="34" spans="1:10" ht="21.95" customHeight="1" x14ac:dyDescent="0.2">
      <c r="A34" s="45" t="s">
        <v>19</v>
      </c>
      <c r="B34" s="32" t="s">
        <v>513</v>
      </c>
      <c r="C34" s="44">
        <v>46105</v>
      </c>
      <c r="D34" s="34">
        <v>20002</v>
      </c>
      <c r="E34" s="32" t="s">
        <v>15</v>
      </c>
      <c r="F34" s="44">
        <f>C34</f>
        <v>46105</v>
      </c>
      <c r="G34" s="35" t="s">
        <v>504</v>
      </c>
      <c r="H34" s="32" t="str">
        <f t="shared" si="3"/>
        <v>Lipa</v>
      </c>
      <c r="I34" s="36" t="s">
        <v>506</v>
      </c>
      <c r="J34" s="49"/>
    </row>
    <row r="35" spans="1:10" ht="21.95" customHeight="1" x14ac:dyDescent="0.2">
      <c r="A35" s="45" t="s">
        <v>20</v>
      </c>
      <c r="B35" s="32" t="s">
        <v>513</v>
      </c>
      <c r="C35" s="44">
        <v>46136</v>
      </c>
      <c r="D35" s="34">
        <v>20003</v>
      </c>
      <c r="E35" s="32" t="s">
        <v>15</v>
      </c>
      <c r="F35" s="44">
        <f>C35</f>
        <v>46136</v>
      </c>
      <c r="G35" s="35" t="s">
        <v>504</v>
      </c>
      <c r="H35" s="32" t="str">
        <f t="shared" ref="H35:H43" si="4">IF(G35="✓","Lipa",IF(G35="","Hajalipa"))</f>
        <v>Lipa</v>
      </c>
      <c r="I35" s="36" t="s">
        <v>506</v>
      </c>
      <c r="J35" s="49"/>
    </row>
    <row r="36" spans="1:10" ht="21.95" customHeight="1" x14ac:dyDescent="0.2">
      <c r="A36" s="45" t="s">
        <v>21</v>
      </c>
      <c r="B36" s="32" t="s">
        <v>513</v>
      </c>
      <c r="C36" s="44">
        <v>46166</v>
      </c>
      <c r="D36" s="34">
        <v>20004</v>
      </c>
      <c r="E36" s="32" t="s">
        <v>15</v>
      </c>
      <c r="F36" s="44">
        <f>C36</f>
        <v>46166</v>
      </c>
      <c r="G36" s="35" t="s">
        <v>504</v>
      </c>
      <c r="H36" s="32" t="str">
        <f t="shared" si="4"/>
        <v>Lipa</v>
      </c>
      <c r="I36" s="36" t="s">
        <v>506</v>
      </c>
      <c r="J36" s="49"/>
    </row>
    <row r="37" spans="1:10" ht="21.95" customHeight="1" x14ac:dyDescent="0.2">
      <c r="A37" s="45" t="s">
        <v>23</v>
      </c>
      <c r="B37" s="32" t="s">
        <v>513</v>
      </c>
      <c r="C37" s="44">
        <v>46197</v>
      </c>
      <c r="D37" s="34">
        <v>20005</v>
      </c>
      <c r="E37" s="32" t="s">
        <v>15</v>
      </c>
      <c r="F37" s="44">
        <f>C37</f>
        <v>46197</v>
      </c>
      <c r="G37" s="35" t="s">
        <v>504</v>
      </c>
      <c r="H37" s="32" t="str">
        <f t="shared" si="4"/>
        <v>Lipa</v>
      </c>
      <c r="I37" s="36" t="s">
        <v>506</v>
      </c>
      <c r="J37" s="49"/>
    </row>
    <row r="38" spans="1:10" ht="21.95" customHeight="1" x14ac:dyDescent="0.2">
      <c r="A38" s="45" t="s">
        <v>24</v>
      </c>
      <c r="B38" s="32" t="s">
        <v>513</v>
      </c>
      <c r="C38" s="44">
        <v>46227</v>
      </c>
      <c r="D38" s="34">
        <v>20006</v>
      </c>
      <c r="E38" s="32" t="s">
        <v>15</v>
      </c>
      <c r="F38" s="44">
        <f>C38</f>
        <v>46227</v>
      </c>
      <c r="G38" s="35"/>
      <c r="H38" s="32" t="str">
        <f t="shared" si="4"/>
        <v>Hajalipa</v>
      </c>
      <c r="I38" s="36" t="s">
        <v>506</v>
      </c>
      <c r="J38" s="49"/>
    </row>
    <row r="39" spans="1:10" ht="21.95" customHeight="1" x14ac:dyDescent="0.2">
      <c r="A39" s="45" t="s">
        <v>25</v>
      </c>
      <c r="B39" s="32" t="s">
        <v>513</v>
      </c>
      <c r="C39" s="44">
        <v>46258</v>
      </c>
      <c r="D39" s="34">
        <v>20007</v>
      </c>
      <c r="E39" s="32" t="s">
        <v>15</v>
      </c>
      <c r="F39" s="44">
        <f>C39</f>
        <v>46258</v>
      </c>
      <c r="G39" s="35"/>
      <c r="H39" s="32" t="str">
        <f t="shared" si="4"/>
        <v>Hajalipa</v>
      </c>
      <c r="I39" s="36" t="s">
        <v>506</v>
      </c>
      <c r="J39" s="49"/>
    </row>
    <row r="40" spans="1:10" ht="21.95" customHeight="1" x14ac:dyDescent="0.2">
      <c r="A40" s="45" t="s">
        <v>26</v>
      </c>
      <c r="B40" s="32" t="s">
        <v>513</v>
      </c>
      <c r="C40" s="44">
        <v>46289</v>
      </c>
      <c r="D40" s="34">
        <v>20008</v>
      </c>
      <c r="E40" s="32" t="s">
        <v>15</v>
      </c>
      <c r="F40" s="44">
        <f>C40</f>
        <v>46289</v>
      </c>
      <c r="G40" s="35"/>
      <c r="H40" s="32" t="str">
        <f t="shared" si="4"/>
        <v>Hajalipa</v>
      </c>
      <c r="I40" s="36" t="s">
        <v>506</v>
      </c>
      <c r="J40" s="49"/>
    </row>
    <row r="41" spans="1:10" ht="21.95" customHeight="1" x14ac:dyDescent="0.2">
      <c r="A41" s="45" t="s">
        <v>27</v>
      </c>
      <c r="B41" s="32" t="s">
        <v>513</v>
      </c>
      <c r="C41" s="44">
        <v>46319</v>
      </c>
      <c r="D41" s="34">
        <v>20009</v>
      </c>
      <c r="E41" s="32" t="s">
        <v>15</v>
      </c>
      <c r="F41" s="44">
        <f>C41</f>
        <v>46319</v>
      </c>
      <c r="G41" s="35"/>
      <c r="H41" s="32" t="str">
        <f t="shared" si="4"/>
        <v>Hajalipa</v>
      </c>
      <c r="I41" s="36" t="s">
        <v>506</v>
      </c>
      <c r="J41" s="49"/>
    </row>
    <row r="42" spans="1:10" ht="21.95" customHeight="1" x14ac:dyDescent="0.2">
      <c r="A42" s="45" t="s">
        <v>515</v>
      </c>
      <c r="B42" s="32" t="s">
        <v>513</v>
      </c>
      <c r="C42" s="44">
        <v>46350</v>
      </c>
      <c r="D42" s="34">
        <v>20010</v>
      </c>
      <c r="E42" s="32" t="s">
        <v>15</v>
      </c>
      <c r="F42" s="44">
        <f>C42</f>
        <v>46350</v>
      </c>
      <c r="G42" s="35"/>
      <c r="H42" s="32" t="str">
        <f t="shared" si="4"/>
        <v>Hajalipa</v>
      </c>
      <c r="I42" s="36" t="s">
        <v>506</v>
      </c>
      <c r="J42" s="49"/>
    </row>
    <row r="43" spans="1:10" ht="21.95" customHeight="1" x14ac:dyDescent="0.2">
      <c r="A43" s="45" t="s">
        <v>516</v>
      </c>
      <c r="B43" s="32" t="s">
        <v>513</v>
      </c>
      <c r="C43" s="44">
        <v>46380</v>
      </c>
      <c r="D43" s="34">
        <v>20011</v>
      </c>
      <c r="E43" s="32" t="s">
        <v>15</v>
      </c>
      <c r="F43" s="44">
        <f>C43</f>
        <v>46380</v>
      </c>
      <c r="G43" s="35"/>
      <c r="H43" s="32" t="str">
        <f t="shared" si="4"/>
        <v>Hajalipa</v>
      </c>
      <c r="I43" s="36" t="s">
        <v>506</v>
      </c>
      <c r="J43" s="49"/>
    </row>
    <row r="44" spans="1:10" ht="21.95" customHeight="1" x14ac:dyDescent="0.2">
      <c r="A44" s="68" t="s">
        <v>18</v>
      </c>
      <c r="B44" s="69" t="s">
        <v>496</v>
      </c>
      <c r="C44" s="70">
        <v>46023</v>
      </c>
      <c r="D44" s="71">
        <v>20000</v>
      </c>
      <c r="E44" s="69" t="s">
        <v>15</v>
      </c>
      <c r="F44" s="70">
        <f>C44</f>
        <v>46023</v>
      </c>
      <c r="G44" s="72" t="s">
        <v>504</v>
      </c>
      <c r="H44" s="69" t="str">
        <f t="shared" si="1"/>
        <v>Lipa</v>
      </c>
      <c r="I44" s="73" t="s">
        <v>507</v>
      </c>
      <c r="J44" s="74"/>
    </row>
    <row r="45" spans="1:10" ht="21.95" customHeight="1" x14ac:dyDescent="0.2">
      <c r="A45" s="46" t="s">
        <v>19</v>
      </c>
      <c r="B45" s="39" t="s">
        <v>496</v>
      </c>
      <c r="C45" s="44">
        <v>46054</v>
      </c>
      <c r="D45" s="40">
        <v>20001</v>
      </c>
      <c r="E45" s="39" t="s">
        <v>15</v>
      </c>
      <c r="F45" s="44">
        <f t="shared" ref="F45:F46" si="5">C45</f>
        <v>46054</v>
      </c>
      <c r="G45" s="35" t="s">
        <v>504</v>
      </c>
      <c r="H45" s="32" t="str">
        <f t="shared" ref="H45:H46" si="6">IF(G45="✓","Lipa",IF(G45="","Hajalipa"))</f>
        <v>Lipa</v>
      </c>
      <c r="I45" s="41" t="s">
        <v>507</v>
      </c>
      <c r="J45" s="48"/>
    </row>
    <row r="46" spans="1:10" ht="21.95" customHeight="1" x14ac:dyDescent="0.2">
      <c r="A46" s="46" t="s">
        <v>20</v>
      </c>
      <c r="B46" s="39" t="s">
        <v>496</v>
      </c>
      <c r="C46" s="44">
        <v>46082</v>
      </c>
      <c r="D46" s="40">
        <v>20002</v>
      </c>
      <c r="E46" s="39" t="s">
        <v>15</v>
      </c>
      <c r="F46" s="44">
        <f t="shared" si="5"/>
        <v>46082</v>
      </c>
      <c r="G46" s="35" t="s">
        <v>504</v>
      </c>
      <c r="H46" s="32" t="str">
        <f t="shared" si="6"/>
        <v>Lipa</v>
      </c>
      <c r="I46" s="41" t="s">
        <v>507</v>
      </c>
      <c r="J46" s="48"/>
    </row>
    <row r="47" spans="1:10" ht="21.95" customHeight="1" x14ac:dyDescent="0.2">
      <c r="A47" s="46" t="s">
        <v>21</v>
      </c>
      <c r="B47" s="39" t="s">
        <v>496</v>
      </c>
      <c r="C47" s="44">
        <v>46113</v>
      </c>
      <c r="D47" s="40">
        <v>20003</v>
      </c>
      <c r="E47" s="39" t="s">
        <v>15</v>
      </c>
      <c r="F47" s="44">
        <f t="shared" ref="F47:F55" si="7">C47</f>
        <v>46113</v>
      </c>
      <c r="G47" s="35" t="s">
        <v>504</v>
      </c>
      <c r="H47" s="32" t="str">
        <f t="shared" ref="H47:H55" si="8">IF(G47="✓","Lipa",IF(G47="","Hajalipa"))</f>
        <v>Lipa</v>
      </c>
      <c r="I47" s="41" t="s">
        <v>507</v>
      </c>
      <c r="J47" s="48"/>
    </row>
    <row r="48" spans="1:10" ht="21.95" customHeight="1" x14ac:dyDescent="0.2">
      <c r="A48" s="46" t="s">
        <v>23</v>
      </c>
      <c r="B48" s="39" t="s">
        <v>496</v>
      </c>
      <c r="C48" s="44">
        <v>46143</v>
      </c>
      <c r="D48" s="40">
        <v>20004</v>
      </c>
      <c r="E48" s="39" t="s">
        <v>15</v>
      </c>
      <c r="F48" s="44">
        <f t="shared" si="7"/>
        <v>46143</v>
      </c>
      <c r="G48" s="35" t="s">
        <v>504</v>
      </c>
      <c r="H48" s="32" t="str">
        <f t="shared" si="8"/>
        <v>Lipa</v>
      </c>
      <c r="I48" s="41" t="s">
        <v>507</v>
      </c>
      <c r="J48" s="48"/>
    </row>
    <row r="49" spans="1:10" ht="21.95" customHeight="1" x14ac:dyDescent="0.2">
      <c r="A49" s="46" t="s">
        <v>24</v>
      </c>
      <c r="B49" s="39" t="s">
        <v>496</v>
      </c>
      <c r="C49" s="44">
        <v>46174</v>
      </c>
      <c r="D49" s="40">
        <v>20005</v>
      </c>
      <c r="E49" s="39" t="s">
        <v>15</v>
      </c>
      <c r="F49" s="44">
        <f t="shared" si="7"/>
        <v>46174</v>
      </c>
      <c r="G49" s="35"/>
      <c r="H49" s="32" t="str">
        <f t="shared" si="8"/>
        <v>Hajalipa</v>
      </c>
      <c r="I49" s="41" t="s">
        <v>507</v>
      </c>
      <c r="J49" s="48"/>
    </row>
    <row r="50" spans="1:10" ht="21.95" customHeight="1" x14ac:dyDescent="0.2">
      <c r="A50" s="46" t="s">
        <v>25</v>
      </c>
      <c r="B50" s="39" t="s">
        <v>496</v>
      </c>
      <c r="C50" s="44">
        <v>46204</v>
      </c>
      <c r="D50" s="40">
        <v>20006</v>
      </c>
      <c r="E50" s="39" t="s">
        <v>15</v>
      </c>
      <c r="F50" s="44">
        <f t="shared" si="7"/>
        <v>46204</v>
      </c>
      <c r="G50" s="35"/>
      <c r="H50" s="32" t="str">
        <f t="shared" si="8"/>
        <v>Hajalipa</v>
      </c>
      <c r="I50" s="41" t="s">
        <v>507</v>
      </c>
      <c r="J50" s="48"/>
    </row>
    <row r="51" spans="1:10" ht="21.95" customHeight="1" x14ac:dyDescent="0.2">
      <c r="A51" s="46" t="s">
        <v>26</v>
      </c>
      <c r="B51" s="39" t="s">
        <v>496</v>
      </c>
      <c r="C51" s="44">
        <v>46235</v>
      </c>
      <c r="D51" s="40">
        <v>20007</v>
      </c>
      <c r="E51" s="39" t="s">
        <v>15</v>
      </c>
      <c r="F51" s="44">
        <f t="shared" si="7"/>
        <v>46235</v>
      </c>
      <c r="G51" s="35"/>
      <c r="H51" s="32" t="str">
        <f t="shared" si="8"/>
        <v>Hajalipa</v>
      </c>
      <c r="I51" s="41" t="s">
        <v>507</v>
      </c>
      <c r="J51" s="48"/>
    </row>
    <row r="52" spans="1:10" ht="21.95" customHeight="1" x14ac:dyDescent="0.2">
      <c r="A52" s="46" t="s">
        <v>27</v>
      </c>
      <c r="B52" s="39" t="s">
        <v>496</v>
      </c>
      <c r="C52" s="44">
        <v>46266</v>
      </c>
      <c r="D52" s="40">
        <v>20008</v>
      </c>
      <c r="E52" s="39" t="s">
        <v>15</v>
      </c>
      <c r="F52" s="44">
        <f t="shared" si="7"/>
        <v>46266</v>
      </c>
      <c r="G52" s="35"/>
      <c r="H52" s="32" t="str">
        <f t="shared" si="8"/>
        <v>Hajalipa</v>
      </c>
      <c r="I52" s="41" t="s">
        <v>507</v>
      </c>
      <c r="J52" s="48"/>
    </row>
    <row r="53" spans="1:10" ht="21.95" customHeight="1" x14ac:dyDescent="0.2">
      <c r="A53" s="46" t="s">
        <v>515</v>
      </c>
      <c r="B53" s="39" t="s">
        <v>496</v>
      </c>
      <c r="C53" s="44">
        <v>46296</v>
      </c>
      <c r="D53" s="40">
        <v>20009</v>
      </c>
      <c r="E53" s="39" t="s">
        <v>15</v>
      </c>
      <c r="F53" s="44">
        <f t="shared" si="7"/>
        <v>46296</v>
      </c>
      <c r="G53" s="35"/>
      <c r="H53" s="32" t="str">
        <f t="shared" si="8"/>
        <v>Hajalipa</v>
      </c>
      <c r="I53" s="41" t="s">
        <v>507</v>
      </c>
      <c r="J53" s="48"/>
    </row>
    <row r="54" spans="1:10" ht="21.95" customHeight="1" x14ac:dyDescent="0.2">
      <c r="A54" s="46" t="s">
        <v>516</v>
      </c>
      <c r="B54" s="39" t="s">
        <v>496</v>
      </c>
      <c r="C54" s="44">
        <v>46327</v>
      </c>
      <c r="D54" s="40">
        <v>20010</v>
      </c>
      <c r="E54" s="39" t="s">
        <v>15</v>
      </c>
      <c r="F54" s="44">
        <f t="shared" si="7"/>
        <v>46327</v>
      </c>
      <c r="G54" s="35"/>
      <c r="H54" s="32" t="str">
        <f t="shared" si="8"/>
        <v>Hajalipa</v>
      </c>
      <c r="I54" s="41" t="s">
        <v>507</v>
      </c>
      <c r="J54" s="48"/>
    </row>
    <row r="55" spans="1:10" ht="21.95" customHeight="1" x14ac:dyDescent="0.2">
      <c r="A55" s="46" t="s">
        <v>517</v>
      </c>
      <c r="B55" s="39" t="s">
        <v>496</v>
      </c>
      <c r="C55" s="44">
        <v>46357</v>
      </c>
      <c r="D55" s="40">
        <v>20011</v>
      </c>
      <c r="E55" s="39" t="s">
        <v>15</v>
      </c>
      <c r="F55" s="44">
        <f t="shared" si="7"/>
        <v>46357</v>
      </c>
      <c r="G55" s="35"/>
      <c r="H55" s="32" t="str">
        <f t="shared" si="8"/>
        <v>Hajalipa</v>
      </c>
      <c r="I55" s="41" t="s">
        <v>507</v>
      </c>
      <c r="J55" s="48"/>
    </row>
    <row r="56" spans="1:10" ht="21.95" customHeight="1" x14ac:dyDescent="0.2">
      <c r="A56" s="68" t="s">
        <v>19</v>
      </c>
      <c r="B56" s="69" t="s">
        <v>497</v>
      </c>
      <c r="C56" s="70">
        <v>46023</v>
      </c>
      <c r="D56" s="71">
        <v>20000</v>
      </c>
      <c r="E56" s="69" t="s">
        <v>15</v>
      </c>
      <c r="F56" s="70">
        <f>C56</f>
        <v>46023</v>
      </c>
      <c r="G56" s="72" t="s">
        <v>504</v>
      </c>
      <c r="H56" s="69" t="str">
        <f t="shared" si="1"/>
        <v>Lipa</v>
      </c>
      <c r="I56" s="73" t="s">
        <v>508</v>
      </c>
      <c r="J56" s="74"/>
    </row>
    <row r="57" spans="1:10" ht="21.95" customHeight="1" x14ac:dyDescent="0.2">
      <c r="A57" s="45" t="s">
        <v>20</v>
      </c>
      <c r="B57" s="32" t="s">
        <v>497</v>
      </c>
      <c r="C57" s="44">
        <v>46054</v>
      </c>
      <c r="D57" s="34">
        <v>20001</v>
      </c>
      <c r="E57" s="32" t="s">
        <v>15</v>
      </c>
      <c r="F57" s="44">
        <f t="shared" ref="F57:F58" si="9">C57</f>
        <v>46054</v>
      </c>
      <c r="G57" s="35" t="s">
        <v>504</v>
      </c>
      <c r="H57" s="32" t="str">
        <f t="shared" ref="H57:H58" si="10">IF(G57="✓","Lipa",IF(G57="","Hajalipa"))</f>
        <v>Lipa</v>
      </c>
      <c r="I57" s="36" t="s">
        <v>508</v>
      </c>
      <c r="J57" s="49"/>
    </row>
    <row r="58" spans="1:10" ht="21.95" customHeight="1" x14ac:dyDescent="0.2">
      <c r="A58" s="45" t="s">
        <v>21</v>
      </c>
      <c r="B58" s="32" t="s">
        <v>497</v>
      </c>
      <c r="C58" s="44">
        <v>46082</v>
      </c>
      <c r="D58" s="34">
        <v>20002</v>
      </c>
      <c r="E58" s="32" t="s">
        <v>15</v>
      </c>
      <c r="F58" s="44">
        <f t="shared" si="9"/>
        <v>46082</v>
      </c>
      <c r="G58" s="35" t="s">
        <v>504</v>
      </c>
      <c r="H58" s="32" t="str">
        <f t="shared" si="10"/>
        <v>Lipa</v>
      </c>
      <c r="I58" s="36" t="s">
        <v>508</v>
      </c>
      <c r="J58" s="49"/>
    </row>
    <row r="59" spans="1:10" ht="21.95" customHeight="1" x14ac:dyDescent="0.2">
      <c r="A59" s="45" t="s">
        <v>23</v>
      </c>
      <c r="B59" s="32" t="s">
        <v>497</v>
      </c>
      <c r="C59" s="44">
        <v>46113</v>
      </c>
      <c r="D59" s="34">
        <v>20003</v>
      </c>
      <c r="E59" s="32" t="s">
        <v>15</v>
      </c>
      <c r="F59" s="44">
        <f t="shared" ref="F59:F67" si="11">C59</f>
        <v>46113</v>
      </c>
      <c r="G59" s="35" t="s">
        <v>504</v>
      </c>
      <c r="H59" s="32" t="str">
        <f t="shared" ref="H59:H67" si="12">IF(G59="✓","Lipa",IF(G59="","Hajalipa"))</f>
        <v>Lipa</v>
      </c>
      <c r="I59" s="36" t="s">
        <v>508</v>
      </c>
      <c r="J59" s="49"/>
    </row>
    <row r="60" spans="1:10" ht="21.95" customHeight="1" x14ac:dyDescent="0.2">
      <c r="A60" s="45" t="s">
        <v>24</v>
      </c>
      <c r="B60" s="32" t="s">
        <v>497</v>
      </c>
      <c r="C60" s="44">
        <v>46143</v>
      </c>
      <c r="D60" s="34">
        <v>20004</v>
      </c>
      <c r="E60" s="32" t="s">
        <v>15</v>
      </c>
      <c r="F60" s="44">
        <f t="shared" si="11"/>
        <v>46143</v>
      </c>
      <c r="G60" s="35"/>
      <c r="H60" s="32" t="str">
        <f t="shared" si="12"/>
        <v>Hajalipa</v>
      </c>
      <c r="I60" s="36" t="s">
        <v>508</v>
      </c>
      <c r="J60" s="49"/>
    </row>
    <row r="61" spans="1:10" ht="21.95" customHeight="1" x14ac:dyDescent="0.2">
      <c r="A61" s="45" t="s">
        <v>25</v>
      </c>
      <c r="B61" s="32" t="s">
        <v>497</v>
      </c>
      <c r="C61" s="44">
        <v>46174</v>
      </c>
      <c r="D61" s="34">
        <v>20005</v>
      </c>
      <c r="E61" s="32" t="s">
        <v>15</v>
      </c>
      <c r="F61" s="44">
        <f t="shared" si="11"/>
        <v>46174</v>
      </c>
      <c r="G61" s="35"/>
      <c r="H61" s="32" t="str">
        <f t="shared" si="12"/>
        <v>Hajalipa</v>
      </c>
      <c r="I61" s="36" t="s">
        <v>508</v>
      </c>
      <c r="J61" s="49"/>
    </row>
    <row r="62" spans="1:10" ht="21.95" customHeight="1" x14ac:dyDescent="0.2">
      <c r="A62" s="45" t="s">
        <v>26</v>
      </c>
      <c r="B62" s="32" t="s">
        <v>497</v>
      </c>
      <c r="C62" s="44">
        <v>46204</v>
      </c>
      <c r="D62" s="34">
        <v>20006</v>
      </c>
      <c r="E62" s="32" t="s">
        <v>15</v>
      </c>
      <c r="F62" s="44">
        <f t="shared" si="11"/>
        <v>46204</v>
      </c>
      <c r="G62" s="35"/>
      <c r="H62" s="32" t="str">
        <f t="shared" si="12"/>
        <v>Hajalipa</v>
      </c>
      <c r="I62" s="36" t="s">
        <v>508</v>
      </c>
      <c r="J62" s="49"/>
    </row>
    <row r="63" spans="1:10" ht="21.95" customHeight="1" x14ac:dyDescent="0.2">
      <c r="A63" s="45" t="s">
        <v>27</v>
      </c>
      <c r="B63" s="32" t="s">
        <v>497</v>
      </c>
      <c r="C63" s="44">
        <v>46235</v>
      </c>
      <c r="D63" s="34">
        <v>20007</v>
      </c>
      <c r="E63" s="32" t="s">
        <v>15</v>
      </c>
      <c r="F63" s="44">
        <f t="shared" si="11"/>
        <v>46235</v>
      </c>
      <c r="G63" s="35"/>
      <c r="H63" s="32" t="str">
        <f t="shared" si="12"/>
        <v>Hajalipa</v>
      </c>
      <c r="I63" s="36" t="s">
        <v>508</v>
      </c>
      <c r="J63" s="49"/>
    </row>
    <row r="64" spans="1:10" ht="21.95" customHeight="1" x14ac:dyDescent="0.2">
      <c r="A64" s="45" t="s">
        <v>515</v>
      </c>
      <c r="B64" s="32" t="s">
        <v>497</v>
      </c>
      <c r="C64" s="44">
        <v>46266</v>
      </c>
      <c r="D64" s="34">
        <v>20008</v>
      </c>
      <c r="E64" s="32" t="s">
        <v>15</v>
      </c>
      <c r="F64" s="44">
        <f t="shared" si="11"/>
        <v>46266</v>
      </c>
      <c r="G64" s="35"/>
      <c r="H64" s="32" t="str">
        <f t="shared" si="12"/>
        <v>Hajalipa</v>
      </c>
      <c r="I64" s="36" t="s">
        <v>508</v>
      </c>
      <c r="J64" s="49"/>
    </row>
    <row r="65" spans="1:10" ht="21.95" customHeight="1" x14ac:dyDescent="0.2">
      <c r="A65" s="45" t="s">
        <v>516</v>
      </c>
      <c r="B65" s="32" t="s">
        <v>497</v>
      </c>
      <c r="C65" s="44">
        <v>46296</v>
      </c>
      <c r="D65" s="34">
        <v>20009</v>
      </c>
      <c r="E65" s="32" t="s">
        <v>15</v>
      </c>
      <c r="F65" s="44">
        <f t="shared" si="11"/>
        <v>46296</v>
      </c>
      <c r="G65" s="35"/>
      <c r="H65" s="32" t="str">
        <f t="shared" si="12"/>
        <v>Hajalipa</v>
      </c>
      <c r="I65" s="36" t="s">
        <v>508</v>
      </c>
      <c r="J65" s="49"/>
    </row>
    <row r="66" spans="1:10" ht="21.95" customHeight="1" x14ac:dyDescent="0.2">
      <c r="A66" s="45" t="s">
        <v>517</v>
      </c>
      <c r="B66" s="32" t="s">
        <v>497</v>
      </c>
      <c r="C66" s="44">
        <v>46327</v>
      </c>
      <c r="D66" s="34">
        <v>20010</v>
      </c>
      <c r="E66" s="32" t="s">
        <v>15</v>
      </c>
      <c r="F66" s="44">
        <f t="shared" si="11"/>
        <v>46327</v>
      </c>
      <c r="G66" s="35"/>
      <c r="H66" s="32" t="str">
        <f t="shared" si="12"/>
        <v>Hajalipa</v>
      </c>
      <c r="I66" s="36" t="s">
        <v>508</v>
      </c>
      <c r="J66" s="49"/>
    </row>
    <row r="67" spans="1:10" ht="21.95" customHeight="1" x14ac:dyDescent="0.2">
      <c r="A67" s="45" t="s">
        <v>518</v>
      </c>
      <c r="B67" s="32" t="s">
        <v>497</v>
      </c>
      <c r="C67" s="44">
        <v>46357</v>
      </c>
      <c r="D67" s="34">
        <v>20011</v>
      </c>
      <c r="E67" s="32" t="s">
        <v>15</v>
      </c>
      <c r="F67" s="44">
        <f t="shared" si="11"/>
        <v>46357</v>
      </c>
      <c r="G67" s="35"/>
      <c r="H67" s="32" t="str">
        <f t="shared" si="12"/>
        <v>Hajalipa</v>
      </c>
      <c r="I67" s="36" t="s">
        <v>508</v>
      </c>
      <c r="J67" s="49"/>
    </row>
    <row r="68" spans="1:10" ht="21.95" customHeight="1" x14ac:dyDescent="0.2">
      <c r="A68" s="68" t="s">
        <v>20</v>
      </c>
      <c r="B68" s="69" t="s">
        <v>498</v>
      </c>
      <c r="C68" s="70">
        <v>46023</v>
      </c>
      <c r="D68" s="71">
        <v>15000</v>
      </c>
      <c r="E68" s="69" t="s">
        <v>15</v>
      </c>
      <c r="F68" s="70">
        <f>C68</f>
        <v>46023</v>
      </c>
      <c r="G68" s="72" t="s">
        <v>504</v>
      </c>
      <c r="H68" s="69" t="str">
        <f t="shared" si="1"/>
        <v>Lipa</v>
      </c>
      <c r="I68" s="73" t="s">
        <v>509</v>
      </c>
      <c r="J68" s="74"/>
    </row>
    <row r="69" spans="1:10" ht="21.95" customHeight="1" x14ac:dyDescent="0.2">
      <c r="A69" s="46" t="s">
        <v>21</v>
      </c>
      <c r="B69" s="39" t="s">
        <v>498</v>
      </c>
      <c r="C69" s="44">
        <v>46054</v>
      </c>
      <c r="D69" s="40">
        <v>15001</v>
      </c>
      <c r="E69" s="39" t="s">
        <v>15</v>
      </c>
      <c r="F69" s="44">
        <f t="shared" ref="F69:F70" si="13">C69</f>
        <v>46054</v>
      </c>
      <c r="G69" s="35" t="s">
        <v>504</v>
      </c>
      <c r="H69" s="32" t="str">
        <f t="shared" ref="H69:H70" si="14">IF(G69="✓","Lipa",IF(G69="","Hajalipa"))</f>
        <v>Lipa</v>
      </c>
      <c r="I69" s="41" t="s">
        <v>509</v>
      </c>
      <c r="J69" s="48"/>
    </row>
    <row r="70" spans="1:10" ht="21.95" customHeight="1" x14ac:dyDescent="0.2">
      <c r="A70" s="46" t="s">
        <v>23</v>
      </c>
      <c r="B70" s="39" t="s">
        <v>498</v>
      </c>
      <c r="C70" s="44">
        <v>46082</v>
      </c>
      <c r="D70" s="40">
        <v>15002</v>
      </c>
      <c r="E70" s="39" t="s">
        <v>15</v>
      </c>
      <c r="F70" s="44">
        <f t="shared" si="13"/>
        <v>46082</v>
      </c>
      <c r="G70" s="35" t="s">
        <v>504</v>
      </c>
      <c r="H70" s="32" t="str">
        <f t="shared" si="14"/>
        <v>Lipa</v>
      </c>
      <c r="I70" s="41" t="s">
        <v>509</v>
      </c>
      <c r="J70" s="48"/>
    </row>
    <row r="71" spans="1:10" ht="21.95" customHeight="1" x14ac:dyDescent="0.2">
      <c r="A71" s="46" t="s">
        <v>24</v>
      </c>
      <c r="B71" s="39" t="s">
        <v>498</v>
      </c>
      <c r="C71" s="44">
        <v>46113</v>
      </c>
      <c r="D71" s="40">
        <v>15003</v>
      </c>
      <c r="E71" s="39" t="s">
        <v>15</v>
      </c>
      <c r="F71" s="44">
        <f t="shared" ref="F71:F79" si="15">C71</f>
        <v>46113</v>
      </c>
      <c r="G71" s="35" t="s">
        <v>504</v>
      </c>
      <c r="H71" s="32" t="str">
        <f t="shared" ref="H71:H79" si="16">IF(G71="✓","Lipa",IF(G71="","Hajalipa"))</f>
        <v>Lipa</v>
      </c>
      <c r="I71" s="41" t="s">
        <v>509</v>
      </c>
      <c r="J71" s="48"/>
    </row>
    <row r="72" spans="1:10" ht="21.95" customHeight="1" x14ac:dyDescent="0.2">
      <c r="A72" s="46" t="s">
        <v>25</v>
      </c>
      <c r="B72" s="39" t="s">
        <v>498</v>
      </c>
      <c r="C72" s="44">
        <v>46143</v>
      </c>
      <c r="D72" s="40">
        <v>15004</v>
      </c>
      <c r="E72" s="39" t="s">
        <v>15</v>
      </c>
      <c r="F72" s="44">
        <f t="shared" si="15"/>
        <v>46143</v>
      </c>
      <c r="G72" s="35" t="s">
        <v>504</v>
      </c>
      <c r="H72" s="32" t="str">
        <f t="shared" si="16"/>
        <v>Lipa</v>
      </c>
      <c r="I72" s="41" t="s">
        <v>509</v>
      </c>
      <c r="J72" s="48"/>
    </row>
    <row r="73" spans="1:10" ht="21.95" customHeight="1" x14ac:dyDescent="0.2">
      <c r="A73" s="46" t="s">
        <v>26</v>
      </c>
      <c r="B73" s="39" t="s">
        <v>498</v>
      </c>
      <c r="C73" s="44">
        <v>46174</v>
      </c>
      <c r="D73" s="40">
        <v>15005</v>
      </c>
      <c r="E73" s="39" t="s">
        <v>15</v>
      </c>
      <c r="F73" s="44">
        <f t="shared" si="15"/>
        <v>46174</v>
      </c>
      <c r="G73" s="35" t="s">
        <v>504</v>
      </c>
      <c r="H73" s="32" t="str">
        <f t="shared" si="16"/>
        <v>Lipa</v>
      </c>
      <c r="I73" s="41" t="s">
        <v>509</v>
      </c>
      <c r="J73" s="48"/>
    </row>
    <row r="74" spans="1:10" ht="21.95" customHeight="1" x14ac:dyDescent="0.2">
      <c r="A74" s="46" t="s">
        <v>27</v>
      </c>
      <c r="B74" s="39" t="s">
        <v>498</v>
      </c>
      <c r="C74" s="44">
        <v>46204</v>
      </c>
      <c r="D74" s="40">
        <v>15006</v>
      </c>
      <c r="E74" s="39" t="s">
        <v>15</v>
      </c>
      <c r="F74" s="44">
        <f t="shared" si="15"/>
        <v>46204</v>
      </c>
      <c r="G74" s="35"/>
      <c r="H74" s="32" t="str">
        <f t="shared" si="16"/>
        <v>Hajalipa</v>
      </c>
      <c r="I74" s="41" t="s">
        <v>509</v>
      </c>
      <c r="J74" s="48"/>
    </row>
    <row r="75" spans="1:10" ht="21.95" customHeight="1" x14ac:dyDescent="0.2">
      <c r="A75" s="46" t="s">
        <v>515</v>
      </c>
      <c r="B75" s="39" t="s">
        <v>498</v>
      </c>
      <c r="C75" s="44">
        <v>46235</v>
      </c>
      <c r="D75" s="40">
        <v>15007</v>
      </c>
      <c r="E75" s="39" t="s">
        <v>15</v>
      </c>
      <c r="F75" s="44">
        <f t="shared" si="15"/>
        <v>46235</v>
      </c>
      <c r="G75" s="35"/>
      <c r="H75" s="32" t="str">
        <f t="shared" si="16"/>
        <v>Hajalipa</v>
      </c>
      <c r="I75" s="41" t="s">
        <v>509</v>
      </c>
      <c r="J75" s="48"/>
    </row>
    <row r="76" spans="1:10" ht="21.95" customHeight="1" x14ac:dyDescent="0.2">
      <c r="A76" s="46" t="s">
        <v>516</v>
      </c>
      <c r="B76" s="39" t="s">
        <v>498</v>
      </c>
      <c r="C76" s="44">
        <v>46266</v>
      </c>
      <c r="D76" s="40">
        <v>15008</v>
      </c>
      <c r="E76" s="39" t="s">
        <v>15</v>
      </c>
      <c r="F76" s="44">
        <f t="shared" si="15"/>
        <v>46266</v>
      </c>
      <c r="G76" s="35"/>
      <c r="H76" s="32" t="str">
        <f t="shared" si="16"/>
        <v>Hajalipa</v>
      </c>
      <c r="I76" s="41" t="s">
        <v>509</v>
      </c>
      <c r="J76" s="48"/>
    </row>
    <row r="77" spans="1:10" ht="21.95" customHeight="1" x14ac:dyDescent="0.2">
      <c r="A77" s="46" t="s">
        <v>517</v>
      </c>
      <c r="B77" s="39" t="s">
        <v>498</v>
      </c>
      <c r="C77" s="44">
        <v>46296</v>
      </c>
      <c r="D77" s="40">
        <v>15009</v>
      </c>
      <c r="E77" s="39" t="s">
        <v>15</v>
      </c>
      <c r="F77" s="44">
        <f t="shared" si="15"/>
        <v>46296</v>
      </c>
      <c r="G77" s="35"/>
      <c r="H77" s="32" t="str">
        <f t="shared" si="16"/>
        <v>Hajalipa</v>
      </c>
      <c r="I77" s="41" t="s">
        <v>509</v>
      </c>
      <c r="J77" s="48"/>
    </row>
    <row r="78" spans="1:10" ht="21.95" customHeight="1" x14ac:dyDescent="0.2">
      <c r="A78" s="46" t="s">
        <v>518</v>
      </c>
      <c r="B78" s="39" t="s">
        <v>498</v>
      </c>
      <c r="C78" s="44">
        <v>46327</v>
      </c>
      <c r="D78" s="40">
        <v>15010</v>
      </c>
      <c r="E78" s="39" t="s">
        <v>15</v>
      </c>
      <c r="F78" s="44">
        <f t="shared" si="15"/>
        <v>46327</v>
      </c>
      <c r="G78" s="35"/>
      <c r="H78" s="32" t="str">
        <f t="shared" si="16"/>
        <v>Hajalipa</v>
      </c>
      <c r="I78" s="41" t="s">
        <v>509</v>
      </c>
      <c r="J78" s="48"/>
    </row>
    <row r="79" spans="1:10" ht="21.95" customHeight="1" x14ac:dyDescent="0.2">
      <c r="A79" s="46" t="s">
        <v>519</v>
      </c>
      <c r="B79" s="39" t="s">
        <v>498</v>
      </c>
      <c r="C79" s="44">
        <v>46357</v>
      </c>
      <c r="D79" s="40">
        <v>15011</v>
      </c>
      <c r="E79" s="39" t="s">
        <v>15</v>
      </c>
      <c r="F79" s="44">
        <f t="shared" si="15"/>
        <v>46357</v>
      </c>
      <c r="G79" s="35"/>
      <c r="H79" s="32" t="str">
        <f t="shared" si="16"/>
        <v>Hajalipa</v>
      </c>
      <c r="I79" s="41" t="s">
        <v>509</v>
      </c>
      <c r="J79" s="48"/>
    </row>
    <row r="80" spans="1:10" ht="21.95" customHeight="1" x14ac:dyDescent="0.2">
      <c r="A80" s="68" t="s">
        <v>21</v>
      </c>
      <c r="B80" s="69" t="s">
        <v>499</v>
      </c>
      <c r="C80" s="70">
        <v>46023</v>
      </c>
      <c r="D80" s="71">
        <v>15000</v>
      </c>
      <c r="E80" s="69" t="s">
        <v>22</v>
      </c>
      <c r="F80" s="70">
        <f>C80</f>
        <v>46023</v>
      </c>
      <c r="G80" s="72" t="s">
        <v>504</v>
      </c>
      <c r="H80" s="69" t="str">
        <f t="shared" si="1"/>
        <v>Lipa</v>
      </c>
      <c r="I80" s="73" t="s">
        <v>509</v>
      </c>
      <c r="J80" s="74"/>
    </row>
    <row r="81" spans="1:10" ht="21.95" customHeight="1" x14ac:dyDescent="0.2">
      <c r="A81" s="45" t="s">
        <v>23</v>
      </c>
      <c r="B81" s="32" t="s">
        <v>523</v>
      </c>
      <c r="C81" s="44">
        <v>46054</v>
      </c>
      <c r="D81" s="34">
        <v>15001</v>
      </c>
      <c r="E81" s="32" t="s">
        <v>22</v>
      </c>
      <c r="F81" s="44">
        <f t="shared" ref="F81:F82" si="17">C81</f>
        <v>46054</v>
      </c>
      <c r="G81" s="35" t="s">
        <v>504</v>
      </c>
      <c r="H81" s="32" t="str">
        <f t="shared" ref="H81:H82" si="18">IF(G81="✓","Lipa",IF(G81="","Hajalipa"))</f>
        <v>Lipa</v>
      </c>
      <c r="I81" s="41" t="s">
        <v>509</v>
      </c>
      <c r="J81" s="49"/>
    </row>
    <row r="82" spans="1:10" ht="21.95" customHeight="1" x14ac:dyDescent="0.2">
      <c r="A82" s="45" t="s">
        <v>24</v>
      </c>
      <c r="B82" s="32" t="s">
        <v>524</v>
      </c>
      <c r="C82" s="44">
        <v>46082</v>
      </c>
      <c r="D82" s="34">
        <v>15002</v>
      </c>
      <c r="E82" s="32" t="s">
        <v>22</v>
      </c>
      <c r="F82" s="44">
        <f t="shared" si="17"/>
        <v>46082</v>
      </c>
      <c r="G82" s="35" t="s">
        <v>504</v>
      </c>
      <c r="H82" s="32" t="str">
        <f t="shared" si="18"/>
        <v>Lipa</v>
      </c>
      <c r="I82" s="41" t="s">
        <v>509</v>
      </c>
      <c r="J82" s="49"/>
    </row>
    <row r="83" spans="1:10" ht="21.95" customHeight="1" x14ac:dyDescent="0.2">
      <c r="A83" s="45" t="s">
        <v>25</v>
      </c>
      <c r="B83" s="32" t="s">
        <v>525</v>
      </c>
      <c r="C83" s="44">
        <v>46113</v>
      </c>
      <c r="D83" s="34">
        <v>15003</v>
      </c>
      <c r="E83" s="32" t="s">
        <v>22</v>
      </c>
      <c r="F83" s="44">
        <f t="shared" ref="F83:F91" si="19">C83</f>
        <v>46113</v>
      </c>
      <c r="G83" s="35" t="s">
        <v>504</v>
      </c>
      <c r="H83" s="32" t="str">
        <f t="shared" ref="H83:H91" si="20">IF(G83="✓","Lipa",IF(G83="","Hajalipa"))</f>
        <v>Lipa</v>
      </c>
      <c r="I83" s="41" t="s">
        <v>509</v>
      </c>
      <c r="J83" s="49"/>
    </row>
    <row r="84" spans="1:10" ht="21.95" customHeight="1" x14ac:dyDescent="0.2">
      <c r="A84" s="45" t="s">
        <v>26</v>
      </c>
      <c r="B84" s="32" t="s">
        <v>526</v>
      </c>
      <c r="C84" s="44">
        <v>46143</v>
      </c>
      <c r="D84" s="34">
        <v>15004</v>
      </c>
      <c r="E84" s="32" t="s">
        <v>22</v>
      </c>
      <c r="F84" s="44">
        <f t="shared" si="19"/>
        <v>46143</v>
      </c>
      <c r="G84" s="35" t="s">
        <v>504</v>
      </c>
      <c r="H84" s="32" t="str">
        <f t="shared" si="20"/>
        <v>Lipa</v>
      </c>
      <c r="I84" s="41" t="s">
        <v>509</v>
      </c>
      <c r="J84" s="49"/>
    </row>
    <row r="85" spans="1:10" ht="21.95" customHeight="1" x14ac:dyDescent="0.2">
      <c r="A85" s="45" t="s">
        <v>27</v>
      </c>
      <c r="B85" s="32" t="s">
        <v>527</v>
      </c>
      <c r="C85" s="44">
        <v>46174</v>
      </c>
      <c r="D85" s="34">
        <v>15005</v>
      </c>
      <c r="E85" s="32" t="s">
        <v>22</v>
      </c>
      <c r="F85" s="44">
        <f t="shared" si="19"/>
        <v>46174</v>
      </c>
      <c r="G85" s="35" t="s">
        <v>504</v>
      </c>
      <c r="H85" s="32" t="str">
        <f t="shared" si="20"/>
        <v>Lipa</v>
      </c>
      <c r="I85" s="41" t="s">
        <v>509</v>
      </c>
      <c r="J85" s="49"/>
    </row>
    <row r="86" spans="1:10" ht="21.95" customHeight="1" x14ac:dyDescent="0.2">
      <c r="A86" s="45" t="s">
        <v>515</v>
      </c>
      <c r="B86" s="32" t="s">
        <v>528</v>
      </c>
      <c r="C86" s="44">
        <v>46204</v>
      </c>
      <c r="D86" s="34">
        <v>15006</v>
      </c>
      <c r="E86" s="32" t="s">
        <v>22</v>
      </c>
      <c r="F86" s="44">
        <f t="shared" si="19"/>
        <v>46204</v>
      </c>
      <c r="G86" s="35"/>
      <c r="H86" s="32" t="str">
        <f t="shared" si="20"/>
        <v>Hajalipa</v>
      </c>
      <c r="I86" s="41" t="s">
        <v>509</v>
      </c>
      <c r="J86" s="49"/>
    </row>
    <row r="87" spans="1:10" ht="21.95" customHeight="1" x14ac:dyDescent="0.2">
      <c r="A87" s="45" t="s">
        <v>516</v>
      </c>
      <c r="B87" s="32" t="s">
        <v>529</v>
      </c>
      <c r="C87" s="44">
        <v>46235</v>
      </c>
      <c r="D87" s="34">
        <v>15007</v>
      </c>
      <c r="E87" s="32" t="s">
        <v>22</v>
      </c>
      <c r="F87" s="44">
        <f t="shared" si="19"/>
        <v>46235</v>
      </c>
      <c r="G87" s="35"/>
      <c r="H87" s="32" t="str">
        <f t="shared" si="20"/>
        <v>Hajalipa</v>
      </c>
      <c r="I87" s="41" t="s">
        <v>509</v>
      </c>
      <c r="J87" s="49"/>
    </row>
    <row r="88" spans="1:10" ht="21.95" customHeight="1" x14ac:dyDescent="0.2">
      <c r="A88" s="45" t="s">
        <v>517</v>
      </c>
      <c r="B88" s="32" t="s">
        <v>530</v>
      </c>
      <c r="C88" s="44">
        <v>46266</v>
      </c>
      <c r="D88" s="34">
        <v>15008</v>
      </c>
      <c r="E88" s="32" t="s">
        <v>22</v>
      </c>
      <c r="F88" s="44">
        <f t="shared" si="19"/>
        <v>46266</v>
      </c>
      <c r="G88" s="35"/>
      <c r="H88" s="32" t="str">
        <f t="shared" si="20"/>
        <v>Hajalipa</v>
      </c>
      <c r="I88" s="41" t="s">
        <v>509</v>
      </c>
      <c r="J88" s="49"/>
    </row>
    <row r="89" spans="1:10" ht="21.95" customHeight="1" x14ac:dyDescent="0.2">
      <c r="A89" s="45" t="s">
        <v>518</v>
      </c>
      <c r="B89" s="32" t="s">
        <v>531</v>
      </c>
      <c r="C89" s="44">
        <v>46296</v>
      </c>
      <c r="D89" s="34">
        <v>15009</v>
      </c>
      <c r="E89" s="32" t="s">
        <v>22</v>
      </c>
      <c r="F89" s="44">
        <f t="shared" si="19"/>
        <v>46296</v>
      </c>
      <c r="G89" s="35"/>
      <c r="H89" s="32" t="str">
        <f t="shared" si="20"/>
        <v>Hajalipa</v>
      </c>
      <c r="I89" s="41" t="s">
        <v>509</v>
      </c>
      <c r="J89" s="49"/>
    </row>
    <row r="90" spans="1:10" ht="21.95" customHeight="1" x14ac:dyDescent="0.2">
      <c r="A90" s="45" t="s">
        <v>519</v>
      </c>
      <c r="B90" s="32" t="s">
        <v>532</v>
      </c>
      <c r="C90" s="44">
        <v>46327</v>
      </c>
      <c r="D90" s="34">
        <v>15010</v>
      </c>
      <c r="E90" s="32" t="s">
        <v>22</v>
      </c>
      <c r="F90" s="44">
        <f t="shared" si="19"/>
        <v>46327</v>
      </c>
      <c r="G90" s="35"/>
      <c r="H90" s="32" t="str">
        <f t="shared" si="20"/>
        <v>Hajalipa</v>
      </c>
      <c r="I90" s="41" t="s">
        <v>509</v>
      </c>
      <c r="J90" s="49"/>
    </row>
    <row r="91" spans="1:10" ht="21.95" customHeight="1" x14ac:dyDescent="0.2">
      <c r="A91" s="45" t="s">
        <v>520</v>
      </c>
      <c r="B91" s="32" t="s">
        <v>533</v>
      </c>
      <c r="C91" s="44">
        <v>46357</v>
      </c>
      <c r="D91" s="34">
        <v>15011</v>
      </c>
      <c r="E91" s="32" t="s">
        <v>22</v>
      </c>
      <c r="F91" s="44">
        <f t="shared" si="19"/>
        <v>46357</v>
      </c>
      <c r="G91" s="35"/>
      <c r="H91" s="32" t="str">
        <f t="shared" si="20"/>
        <v>Hajalipa</v>
      </c>
      <c r="I91" s="41" t="s">
        <v>509</v>
      </c>
      <c r="J91" s="49"/>
    </row>
    <row r="92" spans="1:10" ht="21.95" customHeight="1" x14ac:dyDescent="0.2">
      <c r="A92" s="68" t="s">
        <v>23</v>
      </c>
      <c r="B92" s="69" t="s">
        <v>500</v>
      </c>
      <c r="C92" s="70">
        <v>46023</v>
      </c>
      <c r="D92" s="71">
        <v>15000</v>
      </c>
      <c r="E92" s="69" t="s">
        <v>22</v>
      </c>
      <c r="F92" s="70">
        <f>C92</f>
        <v>46023</v>
      </c>
      <c r="G92" s="72" t="s">
        <v>504</v>
      </c>
      <c r="H92" s="69" t="str">
        <f t="shared" si="1"/>
        <v>Lipa</v>
      </c>
      <c r="I92" s="73" t="s">
        <v>510</v>
      </c>
      <c r="J92" s="74"/>
    </row>
    <row r="93" spans="1:10" ht="21.95" customHeight="1" x14ac:dyDescent="0.2">
      <c r="A93" s="46" t="s">
        <v>24</v>
      </c>
      <c r="B93" s="39" t="s">
        <v>500</v>
      </c>
      <c r="C93" s="44">
        <v>46054</v>
      </c>
      <c r="D93" s="40">
        <v>15001</v>
      </c>
      <c r="E93" s="39" t="s">
        <v>22</v>
      </c>
      <c r="F93" s="44">
        <f>C93</f>
        <v>46054</v>
      </c>
      <c r="G93" s="35" t="s">
        <v>504</v>
      </c>
      <c r="H93" s="32" t="str">
        <f t="shared" ref="H93:H100" si="21">IF(G93="✓","Lipa",IF(G93="","Hajalipa"))</f>
        <v>Lipa</v>
      </c>
      <c r="I93" s="41" t="s">
        <v>510</v>
      </c>
      <c r="J93" s="48"/>
    </row>
    <row r="94" spans="1:10" ht="21.95" customHeight="1" x14ac:dyDescent="0.2">
      <c r="A94" s="46" t="s">
        <v>25</v>
      </c>
      <c r="B94" s="39" t="s">
        <v>500</v>
      </c>
      <c r="C94" s="44">
        <v>46082</v>
      </c>
      <c r="D94" s="40">
        <v>15002</v>
      </c>
      <c r="E94" s="39" t="s">
        <v>22</v>
      </c>
      <c r="F94" s="44">
        <f>C94</f>
        <v>46082</v>
      </c>
      <c r="G94" s="35" t="s">
        <v>504</v>
      </c>
      <c r="H94" s="32" t="str">
        <f t="shared" si="21"/>
        <v>Lipa</v>
      </c>
      <c r="I94" s="41" t="s">
        <v>510</v>
      </c>
      <c r="J94" s="48"/>
    </row>
    <row r="95" spans="1:10" ht="21.95" customHeight="1" x14ac:dyDescent="0.2">
      <c r="A95" s="46" t="s">
        <v>26</v>
      </c>
      <c r="B95" s="39" t="s">
        <v>500</v>
      </c>
      <c r="C95" s="44">
        <v>46113</v>
      </c>
      <c r="D95" s="40">
        <v>15003</v>
      </c>
      <c r="E95" s="39" t="s">
        <v>22</v>
      </c>
      <c r="F95" s="44">
        <f>C95</f>
        <v>46113</v>
      </c>
      <c r="G95" s="35" t="s">
        <v>504</v>
      </c>
      <c r="H95" s="32" t="str">
        <f t="shared" si="21"/>
        <v>Lipa</v>
      </c>
      <c r="I95" s="41" t="s">
        <v>510</v>
      </c>
      <c r="J95" s="48"/>
    </row>
    <row r="96" spans="1:10" ht="21.95" customHeight="1" x14ac:dyDescent="0.2">
      <c r="A96" s="46" t="s">
        <v>27</v>
      </c>
      <c r="B96" s="39" t="s">
        <v>500</v>
      </c>
      <c r="C96" s="44">
        <v>46143</v>
      </c>
      <c r="D96" s="40">
        <v>15004</v>
      </c>
      <c r="E96" s="39" t="s">
        <v>22</v>
      </c>
      <c r="F96" s="44">
        <f>C96</f>
        <v>46143</v>
      </c>
      <c r="G96" s="35" t="s">
        <v>504</v>
      </c>
      <c r="H96" s="32" t="str">
        <f t="shared" si="21"/>
        <v>Lipa</v>
      </c>
      <c r="I96" s="41" t="s">
        <v>510</v>
      </c>
      <c r="J96" s="48"/>
    </row>
    <row r="97" spans="1:10" ht="21.95" customHeight="1" x14ac:dyDescent="0.2">
      <c r="A97" s="46" t="s">
        <v>515</v>
      </c>
      <c r="B97" s="39" t="s">
        <v>500</v>
      </c>
      <c r="C97" s="44">
        <v>46174</v>
      </c>
      <c r="D97" s="40">
        <v>15005</v>
      </c>
      <c r="E97" s="39" t="s">
        <v>22</v>
      </c>
      <c r="F97" s="44">
        <f>C97</f>
        <v>46174</v>
      </c>
      <c r="G97" s="35" t="s">
        <v>504</v>
      </c>
      <c r="H97" s="32" t="str">
        <f t="shared" si="21"/>
        <v>Lipa</v>
      </c>
      <c r="I97" s="41" t="s">
        <v>510</v>
      </c>
      <c r="J97" s="48"/>
    </row>
    <row r="98" spans="1:10" ht="21.95" customHeight="1" x14ac:dyDescent="0.2">
      <c r="A98" s="46" t="s">
        <v>516</v>
      </c>
      <c r="B98" s="39" t="s">
        <v>500</v>
      </c>
      <c r="C98" s="44">
        <v>46204</v>
      </c>
      <c r="D98" s="40">
        <v>15006</v>
      </c>
      <c r="E98" s="39" t="s">
        <v>22</v>
      </c>
      <c r="F98" s="44">
        <f>C98</f>
        <v>46204</v>
      </c>
      <c r="G98" s="35"/>
      <c r="H98" s="32" t="str">
        <f t="shared" si="21"/>
        <v>Hajalipa</v>
      </c>
      <c r="I98" s="41" t="s">
        <v>510</v>
      </c>
      <c r="J98" s="48"/>
    </row>
    <row r="99" spans="1:10" ht="21.95" customHeight="1" x14ac:dyDescent="0.2">
      <c r="A99" s="46" t="s">
        <v>517</v>
      </c>
      <c r="B99" s="39" t="s">
        <v>500</v>
      </c>
      <c r="C99" s="44">
        <v>46235</v>
      </c>
      <c r="D99" s="40">
        <v>15007</v>
      </c>
      <c r="E99" s="39" t="s">
        <v>22</v>
      </c>
      <c r="F99" s="44">
        <f>C99</f>
        <v>46235</v>
      </c>
      <c r="G99" s="35"/>
      <c r="H99" s="32" t="str">
        <f t="shared" si="21"/>
        <v>Hajalipa</v>
      </c>
      <c r="I99" s="41" t="s">
        <v>510</v>
      </c>
      <c r="J99" s="48"/>
    </row>
    <row r="100" spans="1:10" ht="21.95" customHeight="1" x14ac:dyDescent="0.2">
      <c r="A100" s="46" t="s">
        <v>518</v>
      </c>
      <c r="B100" s="39" t="s">
        <v>500</v>
      </c>
      <c r="C100" s="44">
        <v>46266</v>
      </c>
      <c r="D100" s="40">
        <v>15008</v>
      </c>
      <c r="E100" s="39" t="s">
        <v>22</v>
      </c>
      <c r="F100" s="44">
        <f>C100</f>
        <v>46266</v>
      </c>
      <c r="G100" s="35"/>
      <c r="H100" s="32" t="str">
        <f t="shared" si="21"/>
        <v>Hajalipa</v>
      </c>
      <c r="I100" s="41" t="s">
        <v>510</v>
      </c>
      <c r="J100" s="48"/>
    </row>
    <row r="101" spans="1:10" ht="21.95" customHeight="1" x14ac:dyDescent="0.2">
      <c r="A101" s="46" t="s">
        <v>519</v>
      </c>
      <c r="B101" s="39" t="s">
        <v>500</v>
      </c>
      <c r="C101" s="44">
        <v>46296</v>
      </c>
      <c r="D101" s="40">
        <v>15009</v>
      </c>
      <c r="E101" s="39" t="s">
        <v>22</v>
      </c>
      <c r="F101" s="44">
        <f>C101</f>
        <v>46296</v>
      </c>
      <c r="G101" s="35"/>
      <c r="H101" s="32" t="str">
        <f t="shared" ref="H101:H103" si="22">IF(G101="✓","Lipa",IF(G101="","Hajalipa"))</f>
        <v>Hajalipa</v>
      </c>
      <c r="I101" s="41" t="s">
        <v>510</v>
      </c>
      <c r="J101" s="48"/>
    </row>
    <row r="102" spans="1:10" ht="21.95" customHeight="1" x14ac:dyDescent="0.2">
      <c r="A102" s="46" t="s">
        <v>520</v>
      </c>
      <c r="B102" s="39" t="s">
        <v>500</v>
      </c>
      <c r="C102" s="44">
        <v>46327</v>
      </c>
      <c r="D102" s="40">
        <v>15010</v>
      </c>
      <c r="E102" s="39" t="s">
        <v>22</v>
      </c>
      <c r="F102" s="44">
        <f>C102</f>
        <v>46327</v>
      </c>
      <c r="G102" s="35"/>
      <c r="H102" s="32" t="str">
        <f t="shared" si="22"/>
        <v>Hajalipa</v>
      </c>
      <c r="I102" s="41" t="s">
        <v>510</v>
      </c>
      <c r="J102" s="48"/>
    </row>
    <row r="103" spans="1:10" ht="21.95" customHeight="1" x14ac:dyDescent="0.2">
      <c r="A103" s="46" t="s">
        <v>521</v>
      </c>
      <c r="B103" s="39" t="s">
        <v>500</v>
      </c>
      <c r="C103" s="44">
        <v>46357</v>
      </c>
      <c r="D103" s="40">
        <v>15011</v>
      </c>
      <c r="E103" s="39" t="s">
        <v>22</v>
      </c>
      <c r="F103" s="44">
        <f>C103</f>
        <v>46357</v>
      </c>
      <c r="G103" s="35"/>
      <c r="H103" s="32" t="str">
        <f t="shared" si="22"/>
        <v>Hajalipa</v>
      </c>
      <c r="I103" s="41" t="s">
        <v>510</v>
      </c>
      <c r="J103" s="48"/>
    </row>
    <row r="104" spans="1:10" ht="21.95" customHeight="1" x14ac:dyDescent="0.2">
      <c r="A104" s="68" t="s">
        <v>24</v>
      </c>
      <c r="B104" s="69" t="s">
        <v>501</v>
      </c>
      <c r="C104" s="70">
        <v>46025</v>
      </c>
      <c r="D104" s="71">
        <v>20000</v>
      </c>
      <c r="E104" s="69" t="s">
        <v>22</v>
      </c>
      <c r="F104" s="70">
        <f>C104</f>
        <v>46025</v>
      </c>
      <c r="G104" s="72" t="s">
        <v>504</v>
      </c>
      <c r="H104" s="69" t="str">
        <f t="shared" si="1"/>
        <v>Lipa</v>
      </c>
      <c r="I104" s="73" t="s">
        <v>511</v>
      </c>
      <c r="J104" s="76" t="s">
        <v>514</v>
      </c>
    </row>
    <row r="105" spans="1:10" ht="21.95" customHeight="1" x14ac:dyDescent="0.2">
      <c r="A105" s="45" t="s">
        <v>25</v>
      </c>
      <c r="B105" s="32" t="s">
        <v>501</v>
      </c>
      <c r="C105" s="44">
        <v>46056</v>
      </c>
      <c r="D105" s="34">
        <v>20000</v>
      </c>
      <c r="E105" s="32" t="s">
        <v>22</v>
      </c>
      <c r="F105" s="44">
        <f>C105</f>
        <v>46056</v>
      </c>
      <c r="G105" s="35" t="s">
        <v>504</v>
      </c>
      <c r="H105" s="32" t="str">
        <f t="shared" ref="H105:H116" si="23">IF(G105="✓","Lipa",IF(G105="","Hajalipa"))</f>
        <v>Lipa</v>
      </c>
      <c r="I105" s="36" t="s">
        <v>511</v>
      </c>
      <c r="J105" s="50" t="s">
        <v>514</v>
      </c>
    </row>
    <row r="106" spans="1:10" ht="21.95" customHeight="1" x14ac:dyDescent="0.2">
      <c r="A106" s="45" t="s">
        <v>26</v>
      </c>
      <c r="B106" s="32" t="s">
        <v>501</v>
      </c>
      <c r="C106" s="44">
        <v>46084</v>
      </c>
      <c r="D106" s="34">
        <v>20000</v>
      </c>
      <c r="E106" s="32" t="s">
        <v>22</v>
      </c>
      <c r="F106" s="44">
        <f>C106</f>
        <v>46084</v>
      </c>
      <c r="G106" s="35" t="s">
        <v>504</v>
      </c>
      <c r="H106" s="32" t="str">
        <f t="shared" si="23"/>
        <v>Lipa</v>
      </c>
      <c r="I106" s="36" t="s">
        <v>511</v>
      </c>
      <c r="J106" s="50" t="s">
        <v>514</v>
      </c>
    </row>
    <row r="107" spans="1:10" ht="21.95" customHeight="1" x14ac:dyDescent="0.2">
      <c r="A107" s="45" t="s">
        <v>27</v>
      </c>
      <c r="B107" s="32" t="s">
        <v>501</v>
      </c>
      <c r="C107" s="44">
        <v>46115</v>
      </c>
      <c r="D107" s="34">
        <v>20000</v>
      </c>
      <c r="E107" s="32" t="s">
        <v>22</v>
      </c>
      <c r="F107" s="44">
        <f>C107</f>
        <v>46115</v>
      </c>
      <c r="G107" s="35" t="s">
        <v>504</v>
      </c>
      <c r="H107" s="32" t="str">
        <f t="shared" si="23"/>
        <v>Lipa</v>
      </c>
      <c r="I107" s="36" t="s">
        <v>511</v>
      </c>
      <c r="J107" s="50" t="s">
        <v>514</v>
      </c>
    </row>
    <row r="108" spans="1:10" ht="21.95" customHeight="1" x14ac:dyDescent="0.2">
      <c r="A108" s="45" t="s">
        <v>515</v>
      </c>
      <c r="B108" s="32" t="s">
        <v>501</v>
      </c>
      <c r="C108" s="44">
        <v>46145</v>
      </c>
      <c r="D108" s="34">
        <v>20000</v>
      </c>
      <c r="E108" s="32" t="s">
        <v>22</v>
      </c>
      <c r="F108" s="44">
        <f>C108</f>
        <v>46145</v>
      </c>
      <c r="G108" s="35" t="s">
        <v>504</v>
      </c>
      <c r="H108" s="32" t="str">
        <f t="shared" si="23"/>
        <v>Lipa</v>
      </c>
      <c r="I108" s="36" t="s">
        <v>511</v>
      </c>
      <c r="J108" s="50" t="s">
        <v>514</v>
      </c>
    </row>
    <row r="109" spans="1:10" ht="21.95" customHeight="1" x14ac:dyDescent="0.2">
      <c r="A109" s="45" t="s">
        <v>516</v>
      </c>
      <c r="B109" s="32" t="s">
        <v>501</v>
      </c>
      <c r="C109" s="44">
        <v>46176</v>
      </c>
      <c r="D109" s="34">
        <v>20000</v>
      </c>
      <c r="E109" s="32" t="s">
        <v>22</v>
      </c>
      <c r="F109" s="44">
        <f>C109</f>
        <v>46176</v>
      </c>
      <c r="G109" s="35" t="s">
        <v>504</v>
      </c>
      <c r="H109" s="32" t="str">
        <f t="shared" si="23"/>
        <v>Lipa</v>
      </c>
      <c r="I109" s="36" t="s">
        <v>511</v>
      </c>
      <c r="J109" s="50" t="s">
        <v>514</v>
      </c>
    </row>
    <row r="110" spans="1:10" ht="21.95" customHeight="1" x14ac:dyDescent="0.2">
      <c r="A110" s="45" t="s">
        <v>517</v>
      </c>
      <c r="B110" s="32" t="s">
        <v>501</v>
      </c>
      <c r="C110" s="44">
        <v>46206</v>
      </c>
      <c r="D110" s="34">
        <v>20000</v>
      </c>
      <c r="E110" s="32" t="s">
        <v>22</v>
      </c>
      <c r="F110" s="44">
        <f>C110</f>
        <v>46206</v>
      </c>
      <c r="G110" s="35" t="s">
        <v>504</v>
      </c>
      <c r="H110" s="32" t="str">
        <f t="shared" si="23"/>
        <v>Lipa</v>
      </c>
      <c r="I110" s="36" t="s">
        <v>511</v>
      </c>
      <c r="J110" s="50" t="s">
        <v>514</v>
      </c>
    </row>
    <row r="111" spans="1:10" ht="21.95" customHeight="1" x14ac:dyDescent="0.2">
      <c r="A111" s="45" t="s">
        <v>518</v>
      </c>
      <c r="B111" s="32" t="s">
        <v>501</v>
      </c>
      <c r="C111" s="44">
        <v>46237</v>
      </c>
      <c r="D111" s="34">
        <v>20000</v>
      </c>
      <c r="E111" s="32" t="s">
        <v>22</v>
      </c>
      <c r="F111" s="44">
        <f>C111</f>
        <v>46237</v>
      </c>
      <c r="G111" s="35" t="s">
        <v>504</v>
      </c>
      <c r="H111" s="32" t="str">
        <f t="shared" si="23"/>
        <v>Lipa</v>
      </c>
      <c r="I111" s="36" t="s">
        <v>511</v>
      </c>
      <c r="J111" s="50" t="s">
        <v>514</v>
      </c>
    </row>
    <row r="112" spans="1:10" ht="21.95" customHeight="1" x14ac:dyDescent="0.2">
      <c r="A112" s="45" t="s">
        <v>519</v>
      </c>
      <c r="B112" s="32" t="s">
        <v>501</v>
      </c>
      <c r="C112" s="44">
        <v>46268</v>
      </c>
      <c r="D112" s="34">
        <v>20000</v>
      </c>
      <c r="E112" s="32" t="s">
        <v>22</v>
      </c>
      <c r="F112" s="44">
        <f>C112</f>
        <v>46268</v>
      </c>
      <c r="G112" s="35"/>
      <c r="H112" s="32" t="str">
        <f t="shared" si="23"/>
        <v>Hajalipa</v>
      </c>
      <c r="I112" s="36" t="s">
        <v>511</v>
      </c>
      <c r="J112" s="50" t="s">
        <v>514</v>
      </c>
    </row>
    <row r="113" spans="1:10" ht="21.95" customHeight="1" x14ac:dyDescent="0.2">
      <c r="A113" s="45" t="s">
        <v>520</v>
      </c>
      <c r="B113" s="32" t="s">
        <v>501</v>
      </c>
      <c r="C113" s="44">
        <v>46298</v>
      </c>
      <c r="D113" s="34">
        <v>20000</v>
      </c>
      <c r="E113" s="32" t="s">
        <v>22</v>
      </c>
      <c r="F113" s="44">
        <f>C113</f>
        <v>46298</v>
      </c>
      <c r="G113" s="35"/>
      <c r="H113" s="32" t="str">
        <f t="shared" si="23"/>
        <v>Hajalipa</v>
      </c>
      <c r="I113" s="36" t="s">
        <v>511</v>
      </c>
      <c r="J113" s="50" t="s">
        <v>514</v>
      </c>
    </row>
    <row r="114" spans="1:10" ht="21.95" customHeight="1" x14ac:dyDescent="0.2">
      <c r="A114" s="45" t="s">
        <v>521</v>
      </c>
      <c r="B114" s="32" t="s">
        <v>501</v>
      </c>
      <c r="C114" s="44">
        <v>46329</v>
      </c>
      <c r="D114" s="34">
        <v>20000</v>
      </c>
      <c r="E114" s="32" t="s">
        <v>22</v>
      </c>
      <c r="F114" s="44">
        <f>C114</f>
        <v>46329</v>
      </c>
      <c r="G114" s="35"/>
      <c r="H114" s="32" t="str">
        <f t="shared" si="23"/>
        <v>Hajalipa</v>
      </c>
      <c r="I114" s="36" t="s">
        <v>511</v>
      </c>
      <c r="J114" s="50" t="s">
        <v>514</v>
      </c>
    </row>
    <row r="115" spans="1:10" ht="21.95" customHeight="1" x14ac:dyDescent="0.2">
      <c r="A115" s="45" t="s">
        <v>522</v>
      </c>
      <c r="B115" s="32" t="s">
        <v>501</v>
      </c>
      <c r="C115" s="44">
        <v>46359</v>
      </c>
      <c r="D115" s="34">
        <v>20000</v>
      </c>
      <c r="E115" s="32" t="s">
        <v>22</v>
      </c>
      <c r="F115" s="44">
        <f>C115</f>
        <v>46359</v>
      </c>
      <c r="G115" s="35"/>
      <c r="H115" s="32" t="str">
        <f t="shared" si="23"/>
        <v>Hajalipa</v>
      </c>
      <c r="I115" s="36" t="s">
        <v>511</v>
      </c>
      <c r="J115" s="50" t="s">
        <v>514</v>
      </c>
    </row>
    <row r="116" spans="1:10" x14ac:dyDescent="0.2">
      <c r="A116" s="58" t="s">
        <v>544</v>
      </c>
      <c r="B116" s="59" t="s">
        <v>545</v>
      </c>
      <c r="C116" s="44">
        <v>46046</v>
      </c>
      <c r="D116" s="60">
        <v>15000</v>
      </c>
      <c r="E116" s="59" t="s">
        <v>546</v>
      </c>
      <c r="F116" s="61">
        <f>C116</f>
        <v>46046</v>
      </c>
      <c r="G116" s="62"/>
      <c r="H116" s="32" t="str">
        <f t="shared" si="23"/>
        <v>Hajalipa</v>
      </c>
      <c r="I116" s="41" t="s">
        <v>509</v>
      </c>
      <c r="J116" s="63"/>
    </row>
    <row r="117" spans="1:10" x14ac:dyDescent="0.2">
      <c r="A117" s="58" t="s">
        <v>544</v>
      </c>
      <c r="B117" s="59" t="s">
        <v>547</v>
      </c>
      <c r="C117" s="44">
        <v>46077</v>
      </c>
      <c r="D117" s="60">
        <v>15001</v>
      </c>
      <c r="E117" s="59" t="s">
        <v>548</v>
      </c>
      <c r="F117" s="61">
        <f>C117</f>
        <v>46077</v>
      </c>
      <c r="G117" s="62"/>
      <c r="H117" s="32" t="str">
        <f t="shared" ref="H117:H118" si="24">IF(G117="✓","Lipa",IF(G117="","Hajalipa"))</f>
        <v>Hajalipa</v>
      </c>
      <c r="I117" s="41" t="s">
        <v>509</v>
      </c>
      <c r="J117" s="63"/>
    </row>
    <row r="118" spans="1:10" x14ac:dyDescent="0.2">
      <c r="A118" s="58" t="s">
        <v>544</v>
      </c>
      <c r="B118" s="59" t="s">
        <v>549</v>
      </c>
      <c r="C118" s="44">
        <v>46105</v>
      </c>
      <c r="D118" s="60">
        <v>15002</v>
      </c>
      <c r="E118" s="59" t="s">
        <v>550</v>
      </c>
      <c r="F118" s="61">
        <f t="shared" ref="F118:F127" si="25">C118</f>
        <v>46105</v>
      </c>
      <c r="G118" s="62"/>
      <c r="H118" s="32" t="str">
        <f t="shared" si="24"/>
        <v>Hajalipa</v>
      </c>
      <c r="I118" s="41" t="s">
        <v>509</v>
      </c>
      <c r="J118" s="63"/>
    </row>
    <row r="119" spans="1:10" x14ac:dyDescent="0.2">
      <c r="A119" s="58" t="s">
        <v>544</v>
      </c>
      <c r="B119" s="59" t="s">
        <v>551</v>
      </c>
      <c r="C119" s="44">
        <v>46136</v>
      </c>
      <c r="D119" s="60">
        <v>15003</v>
      </c>
      <c r="E119" s="59" t="s">
        <v>552</v>
      </c>
      <c r="F119" s="61">
        <f t="shared" si="25"/>
        <v>46136</v>
      </c>
      <c r="G119" s="62"/>
      <c r="H119" s="32" t="str">
        <f t="shared" ref="H119:H127" si="26">IF(G119="✓","Lipa",IF(G119="","Hajalipa"))</f>
        <v>Hajalipa</v>
      </c>
      <c r="I119" s="41" t="s">
        <v>509</v>
      </c>
      <c r="J119" s="63"/>
    </row>
    <row r="120" spans="1:10" x14ac:dyDescent="0.2">
      <c r="A120" s="58" t="s">
        <v>544</v>
      </c>
      <c r="B120" s="59" t="s">
        <v>553</v>
      </c>
      <c r="C120" s="44">
        <v>46166</v>
      </c>
      <c r="D120" s="60">
        <v>15004</v>
      </c>
      <c r="E120" s="59" t="s">
        <v>554</v>
      </c>
      <c r="F120" s="61">
        <f t="shared" si="25"/>
        <v>46166</v>
      </c>
      <c r="G120" s="62"/>
      <c r="H120" s="32" t="str">
        <f t="shared" si="26"/>
        <v>Hajalipa</v>
      </c>
      <c r="I120" s="41" t="s">
        <v>509</v>
      </c>
      <c r="J120" s="63"/>
    </row>
    <row r="121" spans="1:10" x14ac:dyDescent="0.2">
      <c r="A121" s="58" t="s">
        <v>544</v>
      </c>
      <c r="B121" s="59" t="s">
        <v>555</v>
      </c>
      <c r="C121" s="44">
        <v>46197</v>
      </c>
      <c r="D121" s="60">
        <v>15005</v>
      </c>
      <c r="E121" s="59" t="s">
        <v>556</v>
      </c>
      <c r="F121" s="61">
        <f t="shared" si="25"/>
        <v>46197</v>
      </c>
      <c r="G121" s="62"/>
      <c r="H121" s="32" t="str">
        <f t="shared" si="26"/>
        <v>Hajalipa</v>
      </c>
      <c r="I121" s="41" t="s">
        <v>509</v>
      </c>
      <c r="J121" s="63"/>
    </row>
    <row r="122" spans="1:10" x14ac:dyDescent="0.2">
      <c r="A122" s="58" t="s">
        <v>544</v>
      </c>
      <c r="B122" s="59" t="s">
        <v>557</v>
      </c>
      <c r="C122" s="44">
        <v>46227</v>
      </c>
      <c r="D122" s="60">
        <v>15006</v>
      </c>
      <c r="E122" s="59" t="s">
        <v>558</v>
      </c>
      <c r="F122" s="61">
        <f t="shared" si="25"/>
        <v>46227</v>
      </c>
      <c r="G122" s="62"/>
      <c r="H122" s="32" t="str">
        <f t="shared" si="26"/>
        <v>Hajalipa</v>
      </c>
      <c r="I122" s="41" t="s">
        <v>509</v>
      </c>
      <c r="J122" s="63"/>
    </row>
    <row r="123" spans="1:10" x14ac:dyDescent="0.2">
      <c r="A123" s="58" t="s">
        <v>544</v>
      </c>
      <c r="B123" s="59" t="s">
        <v>559</v>
      </c>
      <c r="C123" s="44">
        <v>46258</v>
      </c>
      <c r="D123" s="60">
        <v>15007</v>
      </c>
      <c r="E123" s="59" t="s">
        <v>560</v>
      </c>
      <c r="F123" s="61">
        <f t="shared" si="25"/>
        <v>46258</v>
      </c>
      <c r="G123" s="62"/>
      <c r="H123" s="32" t="str">
        <f t="shared" si="26"/>
        <v>Hajalipa</v>
      </c>
      <c r="I123" s="41" t="s">
        <v>509</v>
      </c>
      <c r="J123" s="63"/>
    </row>
    <row r="124" spans="1:10" x14ac:dyDescent="0.2">
      <c r="A124" s="58" t="s">
        <v>544</v>
      </c>
      <c r="B124" s="59" t="s">
        <v>561</v>
      </c>
      <c r="C124" s="44">
        <v>46289</v>
      </c>
      <c r="D124" s="60">
        <v>15008</v>
      </c>
      <c r="E124" s="59" t="s">
        <v>562</v>
      </c>
      <c r="F124" s="61">
        <f t="shared" si="25"/>
        <v>46289</v>
      </c>
      <c r="G124" s="62"/>
      <c r="H124" s="32" t="str">
        <f t="shared" si="26"/>
        <v>Hajalipa</v>
      </c>
      <c r="I124" s="41" t="s">
        <v>509</v>
      </c>
      <c r="J124" s="63"/>
    </row>
    <row r="125" spans="1:10" x14ac:dyDescent="0.2">
      <c r="A125" s="58" t="s">
        <v>544</v>
      </c>
      <c r="B125" s="59" t="s">
        <v>563</v>
      </c>
      <c r="C125" s="44">
        <v>46319</v>
      </c>
      <c r="D125" s="60">
        <v>15009</v>
      </c>
      <c r="E125" s="59" t="s">
        <v>564</v>
      </c>
      <c r="F125" s="61">
        <f t="shared" si="25"/>
        <v>46319</v>
      </c>
      <c r="G125" s="62"/>
      <c r="H125" s="32" t="str">
        <f t="shared" si="26"/>
        <v>Hajalipa</v>
      </c>
      <c r="I125" s="41" t="s">
        <v>509</v>
      </c>
      <c r="J125" s="63"/>
    </row>
    <row r="126" spans="1:10" x14ac:dyDescent="0.2">
      <c r="A126" s="58" t="s">
        <v>544</v>
      </c>
      <c r="B126" s="59" t="s">
        <v>565</v>
      </c>
      <c r="C126" s="44">
        <v>46350</v>
      </c>
      <c r="D126" s="60">
        <v>15010</v>
      </c>
      <c r="E126" s="59" t="s">
        <v>566</v>
      </c>
      <c r="F126" s="61">
        <f t="shared" si="25"/>
        <v>46350</v>
      </c>
      <c r="G126" s="62"/>
      <c r="H126" s="32" t="str">
        <f t="shared" si="26"/>
        <v>Hajalipa</v>
      </c>
      <c r="I126" s="41" t="s">
        <v>509</v>
      </c>
      <c r="J126" s="63"/>
    </row>
    <row r="127" spans="1:10" x14ac:dyDescent="0.2">
      <c r="A127" s="58" t="s">
        <v>544</v>
      </c>
      <c r="B127" s="59" t="s">
        <v>567</v>
      </c>
      <c r="C127" s="44">
        <v>46380</v>
      </c>
      <c r="D127" s="60">
        <v>15011</v>
      </c>
      <c r="E127" s="59" t="s">
        <v>568</v>
      </c>
      <c r="F127" s="61">
        <f t="shared" si="25"/>
        <v>46380</v>
      </c>
      <c r="G127" s="62"/>
      <c r="H127" s="32" t="str">
        <f t="shared" si="26"/>
        <v>Hajalipa</v>
      </c>
      <c r="I127" s="41" t="s">
        <v>509</v>
      </c>
      <c r="J127" s="63"/>
    </row>
    <row r="128" spans="1:10" x14ac:dyDescent="0.2">
      <c r="F128" s="33"/>
    </row>
    <row r="129" spans="6:6" x14ac:dyDescent="0.2">
      <c r="F129" s="33"/>
    </row>
    <row r="130" spans="6:6" x14ac:dyDescent="0.2">
      <c r="F130" s="33"/>
    </row>
    <row r="131" spans="6:6" x14ac:dyDescent="0.2">
      <c r="F131" s="33"/>
    </row>
    <row r="132" spans="6:6" x14ac:dyDescent="0.2">
      <c r="F132" s="33"/>
    </row>
    <row r="133" spans="6:6" x14ac:dyDescent="0.2">
      <c r="F133" s="33"/>
    </row>
    <row r="134" spans="6:6" x14ac:dyDescent="0.2">
      <c r="F134" s="33"/>
    </row>
    <row r="135" spans="6:6" x14ac:dyDescent="0.2">
      <c r="F135" s="33"/>
    </row>
    <row r="136" spans="6:6" x14ac:dyDescent="0.2">
      <c r="F136" s="33"/>
    </row>
    <row r="137" spans="6:6" x14ac:dyDescent="0.2">
      <c r="F137" s="33"/>
    </row>
    <row r="138" spans="6:6" x14ac:dyDescent="0.2">
      <c r="F138" s="33"/>
    </row>
    <row r="139" spans="6:6" x14ac:dyDescent="0.2">
      <c r="F139" s="33"/>
    </row>
    <row r="140" spans="6:6" x14ac:dyDescent="0.2">
      <c r="F140" s="33"/>
    </row>
    <row r="141" spans="6:6" x14ac:dyDescent="0.2">
      <c r="F141" s="33"/>
    </row>
  </sheetData>
  <mergeCells count="6">
    <mergeCell ref="A1:J1"/>
    <mergeCell ref="A2:J2"/>
    <mergeCell ref="A3:H3"/>
    <mergeCell ref="A4:B4"/>
    <mergeCell ref="C4:E4"/>
    <mergeCell ref="G4:J4"/>
  </mergeCells>
  <phoneticPr fontId="24" alignment="center"/>
  <hyperlinks>
    <hyperlink ref="J8" r:id="rId1" xr:uid="{637D8C2A-4702-CA40-BE86-DD70584D1793}"/>
    <hyperlink ref="J104" r:id="rId2" xr:uid="{111796F9-F555-8940-A571-21C1CDCB304E}"/>
    <hyperlink ref="J9" r:id="rId3" xr:uid="{3CEF3B29-25B3-D34F-A611-63A66C80CEFB}"/>
    <hyperlink ref="J10" r:id="rId4" xr:uid="{AE99C416-3CBE-3945-9E98-B60094178351}"/>
    <hyperlink ref="J11" r:id="rId5" xr:uid="{603A92E9-7E49-064C-930F-7B128E802967}"/>
    <hyperlink ref="J12" r:id="rId6" xr:uid="{CE47540C-B358-2E46-9EE1-D54679185E51}"/>
    <hyperlink ref="J13" r:id="rId7" xr:uid="{CA89E098-93F3-D543-BB91-92EA1D0968E4}"/>
    <hyperlink ref="J14" r:id="rId8" xr:uid="{E1BB4EA0-2E6D-F64C-8DFE-CC5740EBE8D2}"/>
    <hyperlink ref="J15" r:id="rId9" xr:uid="{587C340D-5E7F-C345-AC41-C009D71DD30F}"/>
    <hyperlink ref="J16" r:id="rId10" xr:uid="{C1A5B13C-D7B2-7F4D-8B29-CCA1D794E6C5}"/>
    <hyperlink ref="J17" r:id="rId11" xr:uid="{6DBE2C5F-065B-2D44-84B7-DAC10D5B56B3}"/>
    <hyperlink ref="J105" r:id="rId12" xr:uid="{6E5872BC-DEE5-C040-B7B4-4FD2E5C24098}"/>
    <hyperlink ref="J106" r:id="rId13" xr:uid="{F3C722B0-94A3-7D47-93BD-97074552276C}"/>
    <hyperlink ref="J107" r:id="rId14" xr:uid="{AE2B172F-CF50-4342-B7EF-CE6810C449A8}"/>
    <hyperlink ref="J108" r:id="rId15" xr:uid="{BE00DA39-37BC-B849-8869-59F1437AC371}"/>
    <hyperlink ref="J109" r:id="rId16" xr:uid="{45C4E35D-FDE5-B447-8868-34A3D607793E}"/>
    <hyperlink ref="J110" r:id="rId17" xr:uid="{4B488284-512B-6544-B63F-8D2DF6DA03D7}"/>
    <hyperlink ref="J111" r:id="rId18" xr:uid="{E731ECED-F31C-204B-9A44-653947B02323}"/>
    <hyperlink ref="J112" r:id="rId19" xr:uid="{E30A7645-9531-DC4F-8AA4-61154AEBF28B}"/>
    <hyperlink ref="J113" r:id="rId20" xr:uid="{675C15DC-7F30-864C-8A4D-8AC714B2FFE1}"/>
    <hyperlink ref="J114" r:id="rId21" xr:uid="{F86EA9C0-FF16-F14E-BB4A-183A81625997}"/>
    <hyperlink ref="J115" r:id="rId22" xr:uid="{3673A1F5-7C04-9A48-8486-6639AC671B7C}"/>
    <hyperlink ref="J18" r:id="rId23" xr:uid="{D1CF3E49-13B1-C54E-B637-88853CADE72F}"/>
    <hyperlink ref="J19" r:id="rId24" xr:uid="{38324FA3-EDDB-7143-8089-B6F240A6F9A6}"/>
  </hyperlinks>
  <pageMargins left="0.75" right="0.75" top="1" bottom="1" header="0.5" footer="0.5"/>
  <tableParts count="1">
    <tablePart r:id="rId2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opLeftCell="I11" workbookViewId="0">
      <selection activeCell="D7" sqref="D7:D16"/>
    </sheetView>
  </sheetViews>
  <sheetFormatPr defaultRowHeight="15" x14ac:dyDescent="0.2"/>
  <cols>
    <col min="1" max="1" width="11.97265625" customWidth="1"/>
    <col min="2" max="2" width="25.9609375" customWidth="1"/>
    <col min="3" max="4" width="18.0234375" customWidth="1"/>
    <col min="5" max="5" width="23.9453125" customWidth="1"/>
    <col min="6" max="6" width="20.04296875" style="30" customWidth="1"/>
    <col min="7" max="7" width="11.97265625" customWidth="1"/>
    <col min="8" max="8" width="18.0234375" customWidth="1"/>
    <col min="9" max="9" width="18.83203125" style="27" customWidth="1"/>
    <col min="10" max="10" width="28.25" customWidth="1"/>
  </cols>
  <sheetData>
    <row r="1" spans="1:17" ht="30" customHeight="1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7" ht="21.95" customHeight="1" x14ac:dyDescent="0.2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7" ht="18" customHeight="1" x14ac:dyDescent="0.2">
      <c r="A3" s="82" t="s">
        <v>2</v>
      </c>
      <c r="B3" s="83"/>
      <c r="C3" s="83"/>
      <c r="D3" s="83"/>
      <c r="E3" s="83"/>
      <c r="F3" s="83"/>
      <c r="G3" s="83"/>
      <c r="H3" s="83"/>
    </row>
    <row r="4" spans="1:17" ht="30" customHeight="1" x14ac:dyDescent="0.2">
      <c r="A4" s="84" t="s">
        <v>3</v>
      </c>
      <c r="B4" s="83"/>
      <c r="C4" s="85" t="s">
        <v>4</v>
      </c>
      <c r="D4" s="83"/>
      <c r="E4" s="83"/>
      <c r="G4" s="86" t="s">
        <v>5</v>
      </c>
      <c r="H4" s="87"/>
      <c r="I4" s="87"/>
      <c r="J4" s="87"/>
    </row>
    <row r="5" spans="1:17" ht="6" customHeight="1" thickBot="1" x14ac:dyDescent="0.25">
      <c r="A5" s="1"/>
      <c r="B5" s="1"/>
      <c r="C5" s="1"/>
      <c r="D5" s="1"/>
      <c r="E5" s="1"/>
      <c r="F5" s="1"/>
      <c r="G5" s="1"/>
      <c r="H5" s="1"/>
    </row>
    <row r="6" spans="1:17" ht="26.1" customHeight="1" thickBot="1" x14ac:dyDescent="0.25">
      <c r="A6" s="2" t="s">
        <v>6</v>
      </c>
      <c r="B6" s="2" t="s">
        <v>7</v>
      </c>
      <c r="C6" s="2" t="s">
        <v>9</v>
      </c>
      <c r="D6" s="2" t="s">
        <v>10</v>
      </c>
      <c r="E6" s="2" t="s">
        <v>11</v>
      </c>
      <c r="F6" s="2" t="s">
        <v>512</v>
      </c>
      <c r="G6" s="2" t="s">
        <v>12</v>
      </c>
      <c r="H6" s="2" t="s">
        <v>13</v>
      </c>
      <c r="I6" s="28" t="s">
        <v>8</v>
      </c>
      <c r="J6" s="2" t="s">
        <v>492</v>
      </c>
      <c r="Q6" t="str">
        <f ca="1">IF(L7="","WAZI",IF(L7&lt;TODAY(),"CHELEWA","SAWA"))</f>
        <v>WAZI</v>
      </c>
    </row>
    <row r="7" spans="1:17" ht="21.95" customHeight="1" x14ac:dyDescent="0.2">
      <c r="A7" s="31" t="s">
        <v>14</v>
      </c>
      <c r="B7" s="32" t="s">
        <v>503</v>
      </c>
      <c r="C7" s="33">
        <f ca="1">DATE(YEAR(TODAY()),MONTH(TODAY()),1)</f>
        <v>46204</v>
      </c>
      <c r="D7" s="34">
        <v>25000</v>
      </c>
      <c r="E7" s="32" t="s">
        <v>15</v>
      </c>
      <c r="F7" s="33">
        <f ca="1">DATE(YEAR(TODAY()),MONTH(TODAY()),2)</f>
        <v>46205</v>
      </c>
      <c r="G7" s="35" t="s">
        <v>504</v>
      </c>
      <c r="H7" s="32" t="str">
        <f>IF(G7="✓","Lipa",IF(G7="","Hajalipa"))</f>
        <v>Lipa</v>
      </c>
      <c r="I7" s="36" t="s">
        <v>493</v>
      </c>
      <c r="J7" s="37" t="s">
        <v>494</v>
      </c>
    </row>
    <row r="8" spans="1:17" ht="21.95" customHeight="1" x14ac:dyDescent="0.2">
      <c r="A8" s="38" t="s">
        <v>16</v>
      </c>
      <c r="B8" s="39" t="s">
        <v>495</v>
      </c>
      <c r="C8" s="33">
        <f ca="1">DATE(YEAR(TODAY()),MONTH(TODAY()),15)</f>
        <v>46218</v>
      </c>
      <c r="D8" s="40">
        <v>20000</v>
      </c>
      <c r="E8" s="39" t="s">
        <v>15</v>
      </c>
      <c r="F8" s="33">
        <f ca="1">DATE(YEAR(TODAY()),MONTH(TODAY()),16)</f>
        <v>46219</v>
      </c>
      <c r="G8" s="35"/>
      <c r="H8" s="32" t="str">
        <f t="shared" ref="H8:H18" si="0">IF(G8="✓","Lipa",IF(G8="","Hajalipa"))</f>
        <v>Hajalipa</v>
      </c>
      <c r="I8" s="41" t="s">
        <v>505</v>
      </c>
      <c r="J8" s="39"/>
    </row>
    <row r="9" spans="1:17" ht="21.95" customHeight="1" x14ac:dyDescent="0.2">
      <c r="A9" s="31" t="s">
        <v>17</v>
      </c>
      <c r="B9" s="32" t="s">
        <v>513</v>
      </c>
      <c r="C9" s="33">
        <f ca="1">DATE(YEAR(TODAY()),MONTH(TODAY()),24)</f>
        <v>46227</v>
      </c>
      <c r="D9" s="34">
        <v>20000</v>
      </c>
      <c r="E9" s="32" t="s">
        <v>15</v>
      </c>
      <c r="F9" s="33">
        <f ca="1">DATE(YEAR(TODAY()),MONTH(TODAY()),25)</f>
        <v>46228</v>
      </c>
      <c r="G9" s="35" t="s">
        <v>504</v>
      </c>
      <c r="H9" s="32" t="str">
        <f t="shared" si="0"/>
        <v>Lipa</v>
      </c>
      <c r="I9" s="36" t="s">
        <v>506</v>
      </c>
      <c r="J9" s="32"/>
    </row>
    <row r="10" spans="1:17" ht="21.95" customHeight="1" x14ac:dyDescent="0.2">
      <c r="A10" s="38" t="s">
        <v>18</v>
      </c>
      <c r="B10" s="39" t="s">
        <v>496</v>
      </c>
      <c r="C10" s="33">
        <f ca="1">DATE(YEAR(TODAY()),MONTH(TODAY()),1)</f>
        <v>46204</v>
      </c>
      <c r="D10" s="40">
        <v>20000</v>
      </c>
      <c r="E10" s="39" t="s">
        <v>15</v>
      </c>
      <c r="F10" s="33">
        <f ca="1">DATE(YEAR(TODAY()),MONTH(TODAY()),2)</f>
        <v>46205</v>
      </c>
      <c r="G10" s="35"/>
      <c r="H10" s="32" t="str">
        <f t="shared" si="0"/>
        <v>Hajalipa</v>
      </c>
      <c r="I10" s="41" t="s">
        <v>507</v>
      </c>
      <c r="J10" s="39"/>
    </row>
    <row r="11" spans="1:17" ht="21.95" customHeight="1" x14ac:dyDescent="0.2">
      <c r="A11" s="31" t="s">
        <v>19</v>
      </c>
      <c r="B11" s="32" t="s">
        <v>497</v>
      </c>
      <c r="C11" s="33">
        <f ca="1">DATE(YEAR(TODAY()),MONTH(TODAY()),1)</f>
        <v>46204</v>
      </c>
      <c r="D11" s="34">
        <v>20000</v>
      </c>
      <c r="E11" s="32" t="s">
        <v>15</v>
      </c>
      <c r="F11" s="33">
        <f ca="1">DATE(YEAR(TODAY()),MONTH(TODAY()),2)</f>
        <v>46205</v>
      </c>
      <c r="G11" s="35" t="s">
        <v>504</v>
      </c>
      <c r="H11" s="32" t="str">
        <f t="shared" si="0"/>
        <v>Lipa</v>
      </c>
      <c r="I11" s="36" t="s">
        <v>508</v>
      </c>
      <c r="J11" s="32"/>
    </row>
    <row r="12" spans="1:17" ht="21.95" customHeight="1" x14ac:dyDescent="0.2">
      <c r="A12" s="38" t="s">
        <v>20</v>
      </c>
      <c r="B12" s="39" t="s">
        <v>498</v>
      </c>
      <c r="C12" s="33">
        <f ca="1">DATE(YEAR(TODAY()),MONTH(TODAY()),24)</f>
        <v>46227</v>
      </c>
      <c r="D12" s="40">
        <v>15000</v>
      </c>
      <c r="E12" s="39" t="s">
        <v>15</v>
      </c>
      <c r="F12" s="33">
        <f ca="1">DATE(YEAR(TODAY()),MONTH(TODAY()),25)</f>
        <v>46228</v>
      </c>
      <c r="G12" s="35" t="s">
        <v>504</v>
      </c>
      <c r="H12" s="32" t="str">
        <f t="shared" si="0"/>
        <v>Lipa</v>
      </c>
      <c r="I12" s="41" t="s">
        <v>509</v>
      </c>
      <c r="J12" s="39"/>
    </row>
    <row r="13" spans="1:17" ht="21.95" customHeight="1" x14ac:dyDescent="0.2">
      <c r="A13" s="31" t="s">
        <v>21</v>
      </c>
      <c r="B13" s="32" t="s">
        <v>499</v>
      </c>
      <c r="C13" s="33">
        <f ca="1">DATE(YEAR(TODAY()),MONTH(TODAY()),24)</f>
        <v>46227</v>
      </c>
      <c r="D13" s="34">
        <v>15000</v>
      </c>
      <c r="E13" s="32" t="s">
        <v>22</v>
      </c>
      <c r="F13" s="33">
        <f ca="1">DATE(YEAR(TODAY()),MONTH(TODAY()),25)</f>
        <v>46228</v>
      </c>
      <c r="G13" s="35" t="s">
        <v>504</v>
      </c>
      <c r="H13" s="32" t="str">
        <f t="shared" si="0"/>
        <v>Lipa</v>
      </c>
      <c r="I13" s="41" t="s">
        <v>509</v>
      </c>
      <c r="J13" s="32"/>
    </row>
    <row r="14" spans="1:17" ht="21.95" customHeight="1" x14ac:dyDescent="0.2">
      <c r="A14" s="38" t="s">
        <v>23</v>
      </c>
      <c r="B14" s="39" t="s">
        <v>500</v>
      </c>
      <c r="C14" s="33">
        <f ca="1">DATE(YEAR(TODAY()),MONTH(TODAY()),1)</f>
        <v>46204</v>
      </c>
      <c r="D14" s="40">
        <v>15000</v>
      </c>
      <c r="E14" s="39" t="s">
        <v>22</v>
      </c>
      <c r="F14" s="33">
        <f ca="1">DATE(YEAR(TODAY()),MONTH(TODAY()),2)</f>
        <v>46205</v>
      </c>
      <c r="G14" s="35" t="s">
        <v>504</v>
      </c>
      <c r="H14" s="32" t="str">
        <f t="shared" si="0"/>
        <v>Lipa</v>
      </c>
      <c r="I14" s="41" t="s">
        <v>510</v>
      </c>
      <c r="J14" s="39"/>
    </row>
    <row r="15" spans="1:17" ht="21.95" customHeight="1" x14ac:dyDescent="0.2">
      <c r="A15" s="31" t="s">
        <v>24</v>
      </c>
      <c r="B15" s="32" t="s">
        <v>501</v>
      </c>
      <c r="C15" s="33">
        <f ca="1">DATE(YEAR(TODAY()),MONTH(TODAY()),3)</f>
        <v>46206</v>
      </c>
      <c r="D15" s="34">
        <v>20000</v>
      </c>
      <c r="E15" s="32" t="s">
        <v>22</v>
      </c>
      <c r="F15" s="33">
        <f ca="1">DATE(YEAR(TODAY()),MONTH(TODAY()),4)</f>
        <v>46207</v>
      </c>
      <c r="G15" s="35" t="s">
        <v>504</v>
      </c>
      <c r="H15" s="32" t="str">
        <f t="shared" si="0"/>
        <v>Lipa</v>
      </c>
      <c r="I15" s="36" t="s">
        <v>511</v>
      </c>
      <c r="J15" s="29" t="s">
        <v>514</v>
      </c>
    </row>
    <row r="16" spans="1:17" ht="21.95" customHeight="1" x14ac:dyDescent="0.2">
      <c r="A16" s="38" t="s">
        <v>25</v>
      </c>
      <c r="B16" s="39" t="s">
        <v>502</v>
      </c>
      <c r="C16" s="33">
        <f ca="1">DATE(YEAR(TODAY()),MONTH(TODAY()),24)</f>
        <v>46227</v>
      </c>
      <c r="D16" s="40">
        <v>15000</v>
      </c>
      <c r="E16" s="39" t="s">
        <v>22</v>
      </c>
      <c r="F16" s="33">
        <f ca="1">DATE(YEAR(TODAY()),MONTH(TODAY()),25)</f>
        <v>46228</v>
      </c>
      <c r="G16" s="35" t="s">
        <v>504</v>
      </c>
      <c r="H16" s="32" t="str">
        <f t="shared" si="0"/>
        <v>Lipa</v>
      </c>
      <c r="I16" s="41" t="s">
        <v>509</v>
      </c>
      <c r="J16" s="39"/>
    </row>
    <row r="17" spans="1:10" ht="21.95" customHeight="1" x14ac:dyDescent="0.2">
      <c r="A17" s="38"/>
      <c r="B17" s="39"/>
      <c r="C17" s="42"/>
      <c r="D17" s="40"/>
      <c r="E17" s="39"/>
      <c r="F17" s="41"/>
      <c r="G17" s="35"/>
      <c r="H17" s="32"/>
      <c r="I17" s="41"/>
      <c r="J17" s="39"/>
    </row>
    <row r="18" spans="1:10" x14ac:dyDescent="0.2">
      <c r="H18" s="4"/>
      <c r="I18" s="4"/>
      <c r="J18" s="4"/>
    </row>
  </sheetData>
  <mergeCells count="6">
    <mergeCell ref="A1:J1"/>
    <mergeCell ref="A3:H3"/>
    <mergeCell ref="C4:E4"/>
    <mergeCell ref="A4:B4"/>
    <mergeCell ref="G4:J4"/>
    <mergeCell ref="A2:J2"/>
  </mergeCells>
  <hyperlinks>
    <hyperlink ref="J7" r:id="rId1" xr:uid="{D636C2B3-9127-854C-8933-99455E0DC2C4}"/>
    <hyperlink ref="J15" r:id="rId2" xr:uid="{769F70EF-B178-F048-B535-01E2EE4514BE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topLeftCell="I11" workbookViewId="0">
      <selection activeCell="E12" sqref="E12"/>
    </sheetView>
  </sheetViews>
  <sheetFormatPr defaultRowHeight="15" x14ac:dyDescent="0.2"/>
  <cols>
    <col min="1" max="1" width="9.953125" customWidth="1"/>
    <col min="2" max="2" width="25.9609375" customWidth="1"/>
    <col min="3" max="3" width="16.0078125" customWidth="1"/>
    <col min="4" max="4" width="13.71875" customWidth="1"/>
    <col min="5" max="6" width="13.1796875" customWidth="1"/>
    <col min="7" max="7" width="14.52734375" customWidth="1"/>
    <col min="8" max="8" width="12.9140625" customWidth="1"/>
    <col min="9" max="9" width="14.2578125" customWidth="1"/>
    <col min="10" max="10" width="12.10546875" customWidth="1"/>
    <col min="11" max="11" width="13.71875" customWidth="1"/>
    <col min="12" max="13" width="14.2578125" customWidth="1"/>
    <col min="14" max="14" width="11.8359375" customWidth="1"/>
    <col min="15" max="15" width="12.9140625" customWidth="1"/>
    <col min="16" max="16" width="18.0234375" customWidth="1"/>
    <col min="17" max="17" width="13.98828125" customWidth="1"/>
    <col min="18" max="18" width="11.97265625" customWidth="1"/>
  </cols>
  <sheetData>
    <row r="1" spans="1:20" ht="30" customHeight="1" x14ac:dyDescent="0.2">
      <c r="A1" s="88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20" ht="21.95" customHeight="1" x14ac:dyDescent="0.2">
      <c r="A2" s="93" t="s">
        <v>28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20" ht="18" customHeight="1" x14ac:dyDescent="0.2">
      <c r="A3" s="82" t="s">
        <v>29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20" ht="30" customHeight="1" x14ac:dyDescent="0.2">
      <c r="A4" s="84" t="s">
        <v>30</v>
      </c>
      <c r="B4" s="83"/>
      <c r="C4" s="83"/>
      <c r="D4" s="83"/>
      <c r="E4" s="91" t="s">
        <v>31</v>
      </c>
      <c r="F4" s="83"/>
      <c r="G4" s="83"/>
      <c r="H4" s="83"/>
      <c r="I4" s="92" t="s">
        <v>32</v>
      </c>
      <c r="J4" s="83"/>
      <c r="K4" s="83"/>
      <c r="L4" s="83"/>
      <c r="M4" s="85" t="s">
        <v>3</v>
      </c>
      <c r="N4" s="83"/>
      <c r="O4" s="83"/>
      <c r="P4" s="83"/>
    </row>
    <row r="5" spans="1:20" ht="6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0" ht="26.1" customHeight="1" x14ac:dyDescent="0.2">
      <c r="A6" s="11" t="s">
        <v>33</v>
      </c>
      <c r="B6" s="11" t="s">
        <v>7</v>
      </c>
      <c r="C6" s="11" t="s">
        <v>34</v>
      </c>
      <c r="D6" s="12" t="s">
        <v>35</v>
      </c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  <c r="O6" s="12" t="s">
        <v>46</v>
      </c>
      <c r="P6" s="65" t="s">
        <v>47</v>
      </c>
      <c r="Q6" s="13" t="s">
        <v>48</v>
      </c>
      <c r="R6" s="64" t="s">
        <v>49</v>
      </c>
      <c r="T6" s="66">
        <f>SUM(D7:O7)</f>
        <v>150000</v>
      </c>
    </row>
    <row r="7" spans="1:20" ht="21.95" customHeight="1" x14ac:dyDescent="0.2">
      <c r="A7" s="3" t="s">
        <v>14</v>
      </c>
      <c r="B7" s="32" t="s">
        <v>503</v>
      </c>
      <c r="C7" s="34">
        <v>25000</v>
      </c>
      <c r="D7" s="67">
        <f>IF(pango!$G8="✓",25000,0)</f>
        <v>25000</v>
      </c>
      <c r="E7" s="67">
        <f>IF(pango!$G9="✓",25000,"0")</f>
        <v>25000</v>
      </c>
      <c r="F7" s="67">
        <f>IF(pango!$G10="✓",25000,"0")</f>
        <v>25000</v>
      </c>
      <c r="G7" s="67">
        <f>IF(pango!$G11="✓",25000,"0")</f>
        <v>25000</v>
      </c>
      <c r="H7" s="67">
        <f>IF(pango!$G12="✓",25000,"0")</f>
        <v>25000</v>
      </c>
      <c r="I7" s="67">
        <f>IF(pango!$G13="✓",25000,"0")</f>
        <v>25000</v>
      </c>
      <c r="J7" s="67" t="str">
        <f>IF(pango!$G14="✓",25000,"0")</f>
        <v>0</v>
      </c>
      <c r="K7" s="67" t="str">
        <f>IF(pango!$G15="✓",25000,"0")</f>
        <v>0</v>
      </c>
      <c r="L7" s="67" t="str">
        <f>IF(pango!$G16="✓",25000,"0")</f>
        <v>0</v>
      </c>
      <c r="M7" s="67" t="str">
        <f>IF(pango!$G17="✓",25000,"0")</f>
        <v>0</v>
      </c>
      <c r="N7" s="67" t="str">
        <f>IF(pango!$G18="✓",25000,"0")</f>
        <v>0</v>
      </c>
      <c r="O7" s="67" t="str">
        <f>IF(pango!$G19="✓",25000,"0")</f>
        <v>0</v>
      </c>
      <c r="P7" s="14">
        <f>SUM(D7:O7)</f>
        <v>150000</v>
      </c>
      <c r="Q7" s="14">
        <v>0</v>
      </c>
      <c r="R7" s="3" t="s">
        <v>48</v>
      </c>
    </row>
    <row r="8" spans="1:20" ht="21.95" customHeight="1" x14ac:dyDescent="0.2">
      <c r="A8" s="7" t="s">
        <v>16</v>
      </c>
      <c r="B8" s="39" t="s">
        <v>495</v>
      </c>
      <c r="C8" s="40">
        <v>20000</v>
      </c>
      <c r="D8" s="67">
        <f>IF(pango!$G20="✓",20000,0)</f>
        <v>20000</v>
      </c>
      <c r="E8" s="67">
        <f>IF(pango!$G21="✓",2000,0)</f>
        <v>2000</v>
      </c>
      <c r="F8" s="67">
        <f>IF(pango!$G22="✓",2000,0)</f>
        <v>2000</v>
      </c>
      <c r="G8" s="67">
        <f>IF(pango!$G23="✓",2000,0)</f>
        <v>2000</v>
      </c>
      <c r="H8" s="67">
        <f>IF(pango!$G24="✓",2000,0)</f>
        <v>2000</v>
      </c>
      <c r="I8" s="67">
        <f>IF(pango!$G25="✓",2000,0)</f>
        <v>0</v>
      </c>
      <c r="J8" s="67">
        <f>IF(pango!$G26="✓",2000,0)</f>
        <v>0</v>
      </c>
      <c r="K8" s="67">
        <f>IF(pango!$G27="✓",2000,0)</f>
        <v>0</v>
      </c>
      <c r="L8" s="67">
        <f>IF(pango!$G28="✓",2000,0)</f>
        <v>0</v>
      </c>
      <c r="M8" s="67">
        <f>IF(pango!$G29="✓",2000,0)</f>
        <v>0</v>
      </c>
      <c r="N8" s="67">
        <f>IF(pango!$G30="✓",2000,0)</f>
        <v>0</v>
      </c>
      <c r="O8" s="67">
        <f>IF(pango!$G31="✓",2000,0)</f>
        <v>0</v>
      </c>
      <c r="P8" s="14">
        <f t="shared" ref="P8:P16" si="0">SUM(D8:O8)</f>
        <v>28000</v>
      </c>
      <c r="Q8" s="14">
        <v>0</v>
      </c>
      <c r="R8" s="7" t="s">
        <v>48</v>
      </c>
    </row>
    <row r="9" spans="1:20" ht="21.95" customHeight="1" x14ac:dyDescent="0.2">
      <c r="A9" s="3" t="s">
        <v>17</v>
      </c>
      <c r="B9" s="32" t="s">
        <v>513</v>
      </c>
      <c r="C9" s="34">
        <v>20000</v>
      </c>
      <c r="D9" s="67">
        <f>IF(pango!$G32="✓",20000,0)</f>
        <v>20000</v>
      </c>
      <c r="E9" s="67">
        <f>IF(pango!$G33="✓",20000,0)</f>
        <v>20000</v>
      </c>
      <c r="F9" s="67">
        <f>IF(pango!$G34="✓",20000,0)</f>
        <v>20000</v>
      </c>
      <c r="G9" s="67">
        <f>IF(pango!$G35="✓",20000,0)</f>
        <v>20000</v>
      </c>
      <c r="H9" s="67">
        <f>IF(pango!$G36="✓",20000,0)</f>
        <v>20000</v>
      </c>
      <c r="I9" s="67">
        <f>IF(pango!$G37="✓",20000,0)</f>
        <v>20000</v>
      </c>
      <c r="J9" s="67">
        <f>IF(pango!$G38="✓",20000,0)</f>
        <v>0</v>
      </c>
      <c r="K9" s="67">
        <f>IF(pango!$G39="✓",20000,0)</f>
        <v>0</v>
      </c>
      <c r="L9" s="67">
        <f>IF(pango!$G40="✓",20000,0)</f>
        <v>0</v>
      </c>
      <c r="M9" s="67">
        <f>IF(pango!$G41="✓",20000,0)</f>
        <v>0</v>
      </c>
      <c r="N9" s="67">
        <f>IF(pango!$G42="✓",20000,0)</f>
        <v>0</v>
      </c>
      <c r="O9" s="67">
        <f>IF(pango!$G43="✓",20000,0)</f>
        <v>0</v>
      </c>
      <c r="P9" s="14">
        <f t="shared" si="0"/>
        <v>120000</v>
      </c>
      <c r="Q9" s="14">
        <v>0</v>
      </c>
      <c r="R9" s="3" t="s">
        <v>48</v>
      </c>
    </row>
    <row r="10" spans="1:20" ht="21.95" customHeight="1" x14ac:dyDescent="0.2">
      <c r="A10" s="7" t="s">
        <v>18</v>
      </c>
      <c r="B10" s="39" t="s">
        <v>496</v>
      </c>
      <c r="C10" s="40">
        <v>20000</v>
      </c>
      <c r="D10" s="67">
        <f>IF(pango!$G44="✓",20000,0)</f>
        <v>20000</v>
      </c>
      <c r="E10" s="67">
        <f>IF(pango!$G45="✓",20000,0)</f>
        <v>20000</v>
      </c>
      <c r="F10" s="67">
        <f>IF(pango!$G46="✓",20000,0)</f>
        <v>20000</v>
      </c>
      <c r="G10" s="67">
        <f>IF(pango!$G47="✓",20000,0)</f>
        <v>20000</v>
      </c>
      <c r="H10" s="67">
        <f>IF(pango!$G48="✓",20000,0)</f>
        <v>20000</v>
      </c>
      <c r="I10" s="67">
        <f>IF(pango!$G49="✓",20000,0)</f>
        <v>0</v>
      </c>
      <c r="J10" s="67">
        <f>IF(pango!$G50="✓",20000,0)</f>
        <v>0</v>
      </c>
      <c r="K10" s="67">
        <f>IF(pango!$G51="✓",20000,0)</f>
        <v>0</v>
      </c>
      <c r="L10" s="67">
        <f>IF(pango!$G52="✓",20000,0)</f>
        <v>0</v>
      </c>
      <c r="M10" s="67">
        <f>IF(pango!$G53="✓",20000,0)</f>
        <v>0</v>
      </c>
      <c r="N10" s="67">
        <f>IF(pango!$G54="✓",20000,0)</f>
        <v>0</v>
      </c>
      <c r="O10" s="67">
        <f>IF(pango!$G55="✓",20000,0)</f>
        <v>0</v>
      </c>
      <c r="P10" s="14">
        <f t="shared" si="0"/>
        <v>100000</v>
      </c>
      <c r="Q10" s="14">
        <v>0</v>
      </c>
      <c r="R10" s="7" t="s">
        <v>48</v>
      </c>
    </row>
    <row r="11" spans="1:20" ht="21.95" customHeight="1" x14ac:dyDescent="0.2">
      <c r="A11" s="3" t="s">
        <v>19</v>
      </c>
      <c r="B11" s="32" t="s">
        <v>497</v>
      </c>
      <c r="C11" s="34">
        <v>20000</v>
      </c>
      <c r="D11" s="67">
        <f>IF(pango!$G56="✓",20000,0)</f>
        <v>20000</v>
      </c>
      <c r="E11" s="67">
        <f>IF(pango!$G57="✓",20000,0)</f>
        <v>20000</v>
      </c>
      <c r="F11" s="67">
        <f>IF(pango!$G58="✓",20000,0)</f>
        <v>20000</v>
      </c>
      <c r="G11" s="67">
        <f>IF(pango!$G59="✓",20000,0)</f>
        <v>20000</v>
      </c>
      <c r="H11" s="67">
        <f>IF(pango!$G70="✓",20000,0)</f>
        <v>20000</v>
      </c>
      <c r="I11" s="67">
        <f>IF(pango!$G71="✓",20000,0)</f>
        <v>20000</v>
      </c>
      <c r="J11" s="67">
        <f>IF(pango!$G72="✓",20000,0)</f>
        <v>20000</v>
      </c>
      <c r="K11" s="67">
        <f>IF(pango!$G73="✓",20000,0)</f>
        <v>20000</v>
      </c>
      <c r="L11" s="67">
        <f>IF(pango!$G74="✓",20000,0)</f>
        <v>0</v>
      </c>
      <c r="M11" s="67">
        <f>IF(pango!$G75="✓",20000,0)</f>
        <v>0</v>
      </c>
      <c r="N11" s="67">
        <f>IF(pango!$G76="✓",20000,0)</f>
        <v>0</v>
      </c>
      <c r="O11" s="67">
        <f>IF(pango!$G77="✓",20000,0)</f>
        <v>0</v>
      </c>
      <c r="P11" s="14">
        <f t="shared" si="0"/>
        <v>160000</v>
      </c>
      <c r="Q11" s="14">
        <v>0</v>
      </c>
      <c r="R11" s="3" t="s">
        <v>48</v>
      </c>
    </row>
    <row r="12" spans="1:20" ht="21.95" customHeight="1" x14ac:dyDescent="0.2">
      <c r="A12" s="7" t="s">
        <v>20</v>
      </c>
      <c r="B12" s="39" t="s">
        <v>498</v>
      </c>
      <c r="C12" s="40">
        <v>15000</v>
      </c>
      <c r="D12" s="67">
        <f>IF(pango!$G78="✓",15000,0)</f>
        <v>0</v>
      </c>
      <c r="E12" s="77">
        <f>IF(pango!$G80="✓",15000,0)</f>
        <v>15000</v>
      </c>
      <c r="F12" s="67">
        <f>IF(pango!$G81="✓",15000,0)</f>
        <v>15000</v>
      </c>
      <c r="G12" s="67">
        <f>IF(pango!$G82="✓",15000,0)</f>
        <v>15000</v>
      </c>
      <c r="H12" s="67">
        <f>IF(pango!$G83="✓",15000,0)</f>
        <v>15000</v>
      </c>
      <c r="I12" s="67">
        <f>IF(pango!$G84="✓",15000,0)</f>
        <v>15000</v>
      </c>
      <c r="J12" s="67">
        <f>IF(pango!$G85="✓",15000,0)</f>
        <v>15000</v>
      </c>
      <c r="K12" s="67">
        <f>IF(pango!$G86="✓",15000,0)</f>
        <v>0</v>
      </c>
      <c r="L12" s="67">
        <f>IF(pango!$G87="✓",15000,0)</f>
        <v>0</v>
      </c>
      <c r="M12" s="67">
        <f>IF(pango!$G88="✓",15000,0)</f>
        <v>0</v>
      </c>
      <c r="N12" s="67">
        <f>IF(pango!$G89="✓",15000,0)</f>
        <v>0</v>
      </c>
      <c r="O12" s="67">
        <f>IF(pango!$G90="✓",15000,0)</f>
        <v>0</v>
      </c>
      <c r="P12" s="14">
        <f t="shared" si="0"/>
        <v>90000</v>
      </c>
      <c r="Q12" s="14">
        <v>0</v>
      </c>
      <c r="R12" s="7" t="s">
        <v>48</v>
      </c>
    </row>
    <row r="13" spans="1:20" ht="21.95" customHeight="1" x14ac:dyDescent="0.2">
      <c r="A13" s="3" t="s">
        <v>21</v>
      </c>
      <c r="B13" s="32" t="s">
        <v>499</v>
      </c>
      <c r="C13" s="34">
        <v>15000</v>
      </c>
      <c r="D13" s="67">
        <f>IF(pango!$G80="✓",15000,0)</f>
        <v>15000</v>
      </c>
      <c r="E13" s="67">
        <f>IF(pango!$G92="✓",15000,0)</f>
        <v>15000</v>
      </c>
      <c r="F13" s="67">
        <f>IF(pango!$G93="✓",15000,0)</f>
        <v>15000</v>
      </c>
      <c r="G13" s="67">
        <f>IF(pango!$G94="✓",15000,0)</f>
        <v>15000</v>
      </c>
      <c r="H13" s="67">
        <f>IF(pango!$G95="✓",15000,0)</f>
        <v>15000</v>
      </c>
      <c r="I13" s="67">
        <f>IF(pango!$G96="✓",15000,0)</f>
        <v>15000</v>
      </c>
      <c r="J13" s="67">
        <f>IF(pango!$G97="✓",15000,0)</f>
        <v>15000</v>
      </c>
      <c r="K13" s="67">
        <f>IF(pango!$G98="✓",15000,0)</f>
        <v>0</v>
      </c>
      <c r="L13" s="67">
        <f>IF(pango!$G99="✓",15000,0)</f>
        <v>0</v>
      </c>
      <c r="M13" s="67">
        <f>IF(pango!$G100="✓",15000,0)</f>
        <v>0</v>
      </c>
      <c r="N13" s="67">
        <f>IF(pango!$G101="✓",15000,0)</f>
        <v>0</v>
      </c>
      <c r="O13" s="67">
        <f>IF(pango!$G102="✓",15000,0)</f>
        <v>0</v>
      </c>
      <c r="P13" s="14">
        <f t="shared" si="0"/>
        <v>105000</v>
      </c>
      <c r="Q13" s="14">
        <v>0</v>
      </c>
      <c r="R13" s="3" t="s">
        <v>48</v>
      </c>
    </row>
    <row r="14" spans="1:20" ht="21.95" customHeight="1" x14ac:dyDescent="0.2">
      <c r="A14" s="7" t="s">
        <v>23</v>
      </c>
      <c r="B14" s="39" t="s">
        <v>500</v>
      </c>
      <c r="C14" s="40">
        <v>15000</v>
      </c>
      <c r="D14" s="67">
        <f>IF(pango!$G92="✓",15000,0)</f>
        <v>15000</v>
      </c>
      <c r="E14" s="67">
        <f>IF(pango!$G104="✓",15000,0)</f>
        <v>15000</v>
      </c>
      <c r="F14" s="67">
        <f>IF(pango!$G105="✓",15000,0)</f>
        <v>15000</v>
      </c>
      <c r="G14" s="67">
        <f>IF(pango!$G106="✓",15000,0)</f>
        <v>15000</v>
      </c>
      <c r="H14" s="67">
        <f>IF(pango!$G107="✓",15000,0)</f>
        <v>15000</v>
      </c>
      <c r="I14" s="67">
        <f>IF(pango!$G108="✓",15000,0)</f>
        <v>15000</v>
      </c>
      <c r="J14" s="67">
        <f>IF(pango!$G109="✓",15000,0)</f>
        <v>15000</v>
      </c>
      <c r="K14" s="67">
        <f>IF(pango!$G110="✓",15000,0)</f>
        <v>15000</v>
      </c>
      <c r="L14" s="67">
        <f>IF(pango!$G111="✓",15000,0)</f>
        <v>15000</v>
      </c>
      <c r="M14" s="67">
        <f>IF(pango!$G112="✓",15000,0)</f>
        <v>0</v>
      </c>
      <c r="N14" s="67">
        <f>IF(pango!$G113="✓",15000,0)</f>
        <v>0</v>
      </c>
      <c r="O14" s="67">
        <f>IF(pango!$G114="✓",15000,0)</f>
        <v>0</v>
      </c>
      <c r="P14" s="14">
        <f t="shared" si="0"/>
        <v>135000</v>
      </c>
      <c r="Q14" s="14">
        <v>0</v>
      </c>
      <c r="R14" s="7" t="s">
        <v>48</v>
      </c>
    </row>
    <row r="15" spans="1:20" ht="21.95" customHeight="1" x14ac:dyDescent="0.2">
      <c r="A15" s="3" t="s">
        <v>24</v>
      </c>
      <c r="B15" s="32" t="s">
        <v>501</v>
      </c>
      <c r="C15" s="34">
        <v>20000</v>
      </c>
      <c r="D15" s="67">
        <f>IF(pango!$G104="✓",20000,0)</f>
        <v>20000</v>
      </c>
      <c r="E15" s="67">
        <f>IF(pango!$G116="✓",20000,0)</f>
        <v>0</v>
      </c>
      <c r="F15" s="67">
        <f>IF(pango!$G117="✓",20000,0)</f>
        <v>0</v>
      </c>
      <c r="G15" s="67">
        <f>IF(pango!$G128="✓",20000,0)</f>
        <v>0</v>
      </c>
      <c r="H15" s="67">
        <f>IF(pango!$G129="✓",20000,0)</f>
        <v>0</v>
      </c>
      <c r="I15" s="67">
        <f>IF(pango!$G130="✓",20000,0)</f>
        <v>0</v>
      </c>
      <c r="J15" s="67">
        <f>IF(pango!$G131="✓",20000,0)</f>
        <v>0</v>
      </c>
      <c r="K15" s="67">
        <f>IF(pango!$G132="✓",20000,0)</f>
        <v>0</v>
      </c>
      <c r="L15" s="67">
        <f>IF(pango!$G133="✓",20000,0)</f>
        <v>0</v>
      </c>
      <c r="M15" s="67">
        <f>IF(pango!$G134="✓",20000,0)</f>
        <v>0</v>
      </c>
      <c r="N15" s="67">
        <f>IF(pango!$G135="✓",20000,0)</f>
        <v>0</v>
      </c>
      <c r="O15" s="67">
        <f>IF(pango!$G136="✓",20000,0)</f>
        <v>0</v>
      </c>
      <c r="P15" s="14">
        <f t="shared" si="0"/>
        <v>20000</v>
      </c>
      <c r="Q15" s="14">
        <v>0</v>
      </c>
      <c r="R15" s="3" t="s">
        <v>48</v>
      </c>
    </row>
    <row r="16" spans="1:20" ht="21.95" customHeight="1" x14ac:dyDescent="0.2">
      <c r="A16" s="7" t="s">
        <v>25</v>
      </c>
      <c r="B16" s="39" t="s">
        <v>502</v>
      </c>
      <c r="C16" s="40">
        <v>15000</v>
      </c>
      <c r="D16" s="67">
        <f>IF(pango!$G116="✓",15000,0)</f>
        <v>0</v>
      </c>
      <c r="E16" s="67">
        <f>IF(pango!$G138="✓",20000,0)</f>
        <v>0</v>
      </c>
      <c r="F16" s="67">
        <f>IF(pango!$G139="✓",20000,0)</f>
        <v>0</v>
      </c>
      <c r="G16" s="67">
        <f>IF(pango!$G140="✓",20000,0)</f>
        <v>0</v>
      </c>
      <c r="H16" s="67">
        <f>IF(pango!$G141="✓",20000,0)</f>
        <v>0</v>
      </c>
      <c r="I16" s="67">
        <f>IF(pango!$G142="✓",20000,0)</f>
        <v>0</v>
      </c>
      <c r="J16" s="67">
        <f>IF(pango!$G143="✓",20000,0)</f>
        <v>0</v>
      </c>
      <c r="K16" s="67">
        <f>IF(pango!$G144="✓",20000,0)</f>
        <v>0</v>
      </c>
      <c r="L16" s="67">
        <f>IF(pango!$G145="✓",20000,0)</f>
        <v>0</v>
      </c>
      <c r="M16" s="67">
        <f>IF(pango!$G146="✓",20000,0)</f>
        <v>0</v>
      </c>
      <c r="N16" s="67">
        <f>IF(pango!$G147="✓",20000,0)</f>
        <v>0</v>
      </c>
      <c r="O16" s="67">
        <f>IF(pango!$G148="✓",20000,0)</f>
        <v>0</v>
      </c>
      <c r="P16" s="14">
        <f t="shared" si="0"/>
        <v>0</v>
      </c>
      <c r="Q16" s="14">
        <v>0</v>
      </c>
      <c r="R16" s="7" t="s">
        <v>48</v>
      </c>
    </row>
    <row r="17" spans="1:18" ht="21.95" customHeight="1" x14ac:dyDescent="0.2">
      <c r="A17" s="3" t="s">
        <v>26</v>
      </c>
      <c r="B17" s="4"/>
      <c r="C17" s="6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14"/>
      <c r="Q17" s="14"/>
      <c r="R17" s="3"/>
    </row>
    <row r="18" spans="1:18" ht="21.95" customHeight="1" x14ac:dyDescent="0.2">
      <c r="A18" s="7" t="s">
        <v>27</v>
      </c>
      <c r="B18" s="8"/>
      <c r="C18" s="10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14"/>
      <c r="Q18" s="14"/>
      <c r="R18" s="7"/>
    </row>
    <row r="19" spans="1:18" ht="24" customHeight="1" x14ac:dyDescent="0.2">
      <c r="A19" s="89" t="s">
        <v>50</v>
      </c>
      <c r="B19" s="90"/>
      <c r="C19" s="15">
        <f>SUM(D7:D18)</f>
        <v>155000</v>
      </c>
      <c r="D19" s="15">
        <f t="shared" ref="D19:R19" si="1">SUM(E7:E18)</f>
        <v>132000</v>
      </c>
      <c r="E19" s="15">
        <f t="shared" si="1"/>
        <v>132000</v>
      </c>
      <c r="F19" s="15">
        <f t="shared" si="1"/>
        <v>132000</v>
      </c>
      <c r="G19" s="15">
        <f t="shared" si="1"/>
        <v>132000</v>
      </c>
      <c r="H19" s="15">
        <f t="shared" si="1"/>
        <v>110000</v>
      </c>
      <c r="I19" s="15">
        <f t="shared" si="1"/>
        <v>65000</v>
      </c>
      <c r="J19" s="15">
        <f t="shared" si="1"/>
        <v>35000</v>
      </c>
      <c r="K19" s="15">
        <f t="shared" si="1"/>
        <v>15000</v>
      </c>
      <c r="L19" s="15">
        <f t="shared" si="1"/>
        <v>0</v>
      </c>
      <c r="M19" s="15">
        <f t="shared" si="1"/>
        <v>0</v>
      </c>
      <c r="N19" s="15">
        <f t="shared" si="1"/>
        <v>0</v>
      </c>
      <c r="O19" s="15">
        <f t="shared" si="1"/>
        <v>908000</v>
      </c>
      <c r="P19" s="15">
        <f t="shared" si="1"/>
        <v>0</v>
      </c>
      <c r="Q19" s="15">
        <f t="shared" si="1"/>
        <v>0</v>
      </c>
      <c r="R19" s="15">
        <f t="shared" si="1"/>
        <v>0</v>
      </c>
    </row>
  </sheetData>
  <mergeCells count="8">
    <mergeCell ref="M4:P4"/>
    <mergeCell ref="A1:P1"/>
    <mergeCell ref="A4:D4"/>
    <mergeCell ref="A19:B19"/>
    <mergeCell ref="E4:H4"/>
    <mergeCell ref="I4:L4"/>
    <mergeCell ref="A3:P3"/>
    <mergeCell ref="A2:P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A49E-E21E-0F48-B40F-043325C63442}">
  <dimension ref="B2:E871"/>
  <sheetViews>
    <sheetView topLeftCell="E18" zoomScaleNormal="60" zoomScaleSheetLayoutView="100" workbookViewId="0">
      <selection activeCell="E2" sqref="E2:E871"/>
    </sheetView>
  </sheetViews>
  <sheetFormatPr defaultRowHeight="15" x14ac:dyDescent="0.2"/>
  <cols>
    <col min="2" max="2" width="34.4375" bestFit="1" customWidth="1"/>
    <col min="5" max="5" width="34.4375" bestFit="1" customWidth="1"/>
  </cols>
  <sheetData>
    <row r="2" spans="2:5" ht="36.75" x14ac:dyDescent="0.2">
      <c r="B2" s="24" t="s">
        <v>303</v>
      </c>
      <c r="E2" s="24" t="s">
        <v>303</v>
      </c>
    </row>
    <row r="3" spans="2:5" ht="24.75" x14ac:dyDescent="0.2">
      <c r="B3" s="24" t="s">
        <v>569</v>
      </c>
      <c r="E3" s="24" t="s">
        <v>569</v>
      </c>
    </row>
    <row r="4" spans="2:5" ht="36.75" x14ac:dyDescent="0.2">
      <c r="B4" s="24" t="s">
        <v>570</v>
      </c>
      <c r="E4" s="24" t="s">
        <v>570</v>
      </c>
    </row>
    <row r="5" spans="2:5" ht="24.75" x14ac:dyDescent="0.2">
      <c r="B5" s="24" t="s">
        <v>571</v>
      </c>
      <c r="E5" s="24" t="s">
        <v>571</v>
      </c>
    </row>
    <row r="6" spans="2:5" x14ac:dyDescent="0.2">
      <c r="B6" s="24" t="s">
        <v>572</v>
      </c>
      <c r="E6" s="24" t="s">
        <v>572</v>
      </c>
    </row>
    <row r="7" spans="2:5" x14ac:dyDescent="0.2">
      <c r="B7" s="24" t="s">
        <v>573</v>
      </c>
      <c r="E7" s="24" t="s">
        <v>573</v>
      </c>
    </row>
    <row r="8" spans="2:5" ht="36.75" x14ac:dyDescent="0.2">
      <c r="B8" s="24" t="s">
        <v>303</v>
      </c>
      <c r="E8" s="24" t="s">
        <v>303</v>
      </c>
    </row>
    <row r="9" spans="2:5" x14ac:dyDescent="0.2">
      <c r="B9" s="25"/>
      <c r="E9" s="25"/>
    </row>
    <row r="10" spans="2:5" x14ac:dyDescent="0.2">
      <c r="B10" s="26" t="s">
        <v>100</v>
      </c>
      <c r="E10" s="26" t="s">
        <v>100</v>
      </c>
    </row>
    <row r="11" spans="2:5" x14ac:dyDescent="0.2">
      <c r="B11" s="25"/>
      <c r="E11" s="25"/>
    </row>
    <row r="12" spans="2:5" ht="36.75" x14ac:dyDescent="0.2">
      <c r="B12" s="24" t="s">
        <v>303</v>
      </c>
      <c r="E12" s="24" t="s">
        <v>303</v>
      </c>
    </row>
    <row r="13" spans="2:5" x14ac:dyDescent="0.2">
      <c r="B13" s="24" t="s">
        <v>574</v>
      </c>
      <c r="E13" s="24" t="s">
        <v>574</v>
      </c>
    </row>
    <row r="14" spans="2:5" ht="36.75" x14ac:dyDescent="0.2">
      <c r="B14" s="24" t="s">
        <v>575</v>
      </c>
      <c r="E14" s="24" t="s">
        <v>575</v>
      </c>
    </row>
    <row r="15" spans="2:5" ht="36.75" x14ac:dyDescent="0.2">
      <c r="B15" s="24" t="s">
        <v>303</v>
      </c>
      <c r="E15" s="24" t="s">
        <v>303</v>
      </c>
    </row>
    <row r="16" spans="2:5" x14ac:dyDescent="0.2">
      <c r="B16" s="25"/>
      <c r="E16" s="25"/>
    </row>
    <row r="17" spans="2:5" x14ac:dyDescent="0.2">
      <c r="B17" s="26" t="s">
        <v>104</v>
      </c>
      <c r="E17" s="26" t="s">
        <v>104</v>
      </c>
    </row>
    <row r="18" spans="2:5" x14ac:dyDescent="0.2">
      <c r="B18" s="26" t="s">
        <v>105</v>
      </c>
      <c r="E18" s="26" t="s">
        <v>105</v>
      </c>
    </row>
    <row r="19" spans="2:5" x14ac:dyDescent="0.2">
      <c r="B19" s="26" t="s">
        <v>106</v>
      </c>
      <c r="E19" s="26" t="s">
        <v>106</v>
      </c>
    </row>
    <row r="20" spans="2:5" x14ac:dyDescent="0.2">
      <c r="B20" s="26" t="s">
        <v>108</v>
      </c>
      <c r="E20" s="26" t="s">
        <v>108</v>
      </c>
    </row>
    <row r="21" spans="2:5" x14ac:dyDescent="0.2">
      <c r="B21" s="26" t="s">
        <v>109</v>
      </c>
      <c r="E21" s="26" t="s">
        <v>109</v>
      </c>
    </row>
    <row r="22" spans="2:5" x14ac:dyDescent="0.2">
      <c r="B22" s="26" t="s">
        <v>110</v>
      </c>
      <c r="E22" s="26" t="s">
        <v>110</v>
      </c>
    </row>
    <row r="23" spans="2:5" x14ac:dyDescent="0.2">
      <c r="B23" s="26" t="s">
        <v>111</v>
      </c>
      <c r="E23" s="26" t="s">
        <v>111</v>
      </c>
    </row>
    <row r="24" spans="2:5" x14ac:dyDescent="0.2">
      <c r="B24" s="26" t="s">
        <v>112</v>
      </c>
      <c r="E24" s="26" t="s">
        <v>112</v>
      </c>
    </row>
    <row r="25" spans="2:5" x14ac:dyDescent="0.2">
      <c r="B25" s="26" t="s">
        <v>113</v>
      </c>
      <c r="E25" s="26" t="s">
        <v>113</v>
      </c>
    </row>
    <row r="26" spans="2:5" x14ac:dyDescent="0.2">
      <c r="B26" s="26" t="s">
        <v>114</v>
      </c>
      <c r="E26" s="26" t="s">
        <v>114</v>
      </c>
    </row>
    <row r="27" spans="2:5" x14ac:dyDescent="0.2">
      <c r="B27" s="26" t="s">
        <v>576</v>
      </c>
      <c r="E27" s="26" t="s">
        <v>576</v>
      </c>
    </row>
    <row r="28" spans="2:5" x14ac:dyDescent="0.2">
      <c r="B28" s="26" t="s">
        <v>577</v>
      </c>
      <c r="E28" s="26" t="s">
        <v>577</v>
      </c>
    </row>
    <row r="29" spans="2:5" x14ac:dyDescent="0.2">
      <c r="B29" s="25"/>
      <c r="E29" s="25"/>
    </row>
    <row r="30" spans="2:5" ht="36.75" x14ac:dyDescent="0.2">
      <c r="B30" s="26" t="s">
        <v>118</v>
      </c>
      <c r="E30" s="26" t="s">
        <v>118</v>
      </c>
    </row>
    <row r="31" spans="2:5" ht="24.75" x14ac:dyDescent="0.2">
      <c r="B31" s="26" t="s">
        <v>119</v>
      </c>
      <c r="E31" s="26" t="s">
        <v>119</v>
      </c>
    </row>
    <row r="32" spans="2:5" x14ac:dyDescent="0.2">
      <c r="B32" s="25"/>
      <c r="E32" s="25"/>
    </row>
    <row r="33" spans="2:5" x14ac:dyDescent="0.2">
      <c r="B33" s="26" t="s">
        <v>578</v>
      </c>
      <c r="E33" s="26" t="s">
        <v>578</v>
      </c>
    </row>
    <row r="34" spans="2:5" x14ac:dyDescent="0.2">
      <c r="B34" s="26" t="s">
        <v>579</v>
      </c>
      <c r="E34" s="26" t="s">
        <v>579</v>
      </c>
    </row>
    <row r="35" spans="2:5" x14ac:dyDescent="0.2">
      <c r="B35" s="25"/>
      <c r="E35" s="25"/>
    </row>
    <row r="36" spans="2:5" x14ac:dyDescent="0.2">
      <c r="B36" s="26" t="s">
        <v>122</v>
      </c>
      <c r="E36" s="26" t="s">
        <v>122</v>
      </c>
    </row>
    <row r="37" spans="2:5" ht="36.75" x14ac:dyDescent="0.2">
      <c r="B37" s="26" t="s">
        <v>580</v>
      </c>
      <c r="E37" s="26" t="s">
        <v>580</v>
      </c>
    </row>
    <row r="38" spans="2:5" x14ac:dyDescent="0.2">
      <c r="B38" s="26" t="s">
        <v>124</v>
      </c>
      <c r="E38" s="26" t="s">
        <v>124</v>
      </c>
    </row>
    <row r="39" spans="2:5" x14ac:dyDescent="0.2">
      <c r="B39" s="26" t="s">
        <v>125</v>
      </c>
      <c r="E39" s="26" t="s">
        <v>125</v>
      </c>
    </row>
    <row r="40" spans="2:5" x14ac:dyDescent="0.2">
      <c r="B40" s="25"/>
      <c r="E40" s="25"/>
    </row>
    <row r="41" spans="2:5" ht="24.75" x14ac:dyDescent="0.2">
      <c r="B41" s="26" t="s">
        <v>581</v>
      </c>
      <c r="E41" s="26" t="s">
        <v>581</v>
      </c>
    </row>
    <row r="42" spans="2:5" x14ac:dyDescent="0.2">
      <c r="B42" s="26" t="s">
        <v>126</v>
      </c>
      <c r="E42" s="26" t="s">
        <v>126</v>
      </c>
    </row>
    <row r="43" spans="2:5" ht="24.75" x14ac:dyDescent="0.2">
      <c r="B43" s="26" t="s">
        <v>127</v>
      </c>
      <c r="E43" s="26" t="s">
        <v>127</v>
      </c>
    </row>
    <row r="44" spans="2:5" x14ac:dyDescent="0.2">
      <c r="B44" s="26" t="s">
        <v>128</v>
      </c>
      <c r="E44" s="26" t="s">
        <v>128</v>
      </c>
    </row>
    <row r="45" spans="2:5" ht="36.75" x14ac:dyDescent="0.2">
      <c r="B45" s="26" t="s">
        <v>130</v>
      </c>
      <c r="E45" s="26" t="s">
        <v>130</v>
      </c>
    </row>
    <row r="46" spans="2:5" ht="36.75" x14ac:dyDescent="0.2">
      <c r="B46" s="26" t="s">
        <v>131</v>
      </c>
      <c r="E46" s="26" t="s">
        <v>131</v>
      </c>
    </row>
    <row r="47" spans="2:5" ht="24.75" x14ac:dyDescent="0.2">
      <c r="B47" s="26" t="s">
        <v>582</v>
      </c>
      <c r="E47" s="26" t="s">
        <v>582</v>
      </c>
    </row>
    <row r="48" spans="2:5" ht="24.75" x14ac:dyDescent="0.2">
      <c r="B48" s="26" t="s">
        <v>583</v>
      </c>
      <c r="E48" s="26" t="s">
        <v>583</v>
      </c>
    </row>
    <row r="49" spans="2:5" ht="36.75" x14ac:dyDescent="0.2">
      <c r="B49" s="26" t="s">
        <v>584</v>
      </c>
      <c r="E49" s="26" t="s">
        <v>584</v>
      </c>
    </row>
    <row r="50" spans="2:5" ht="24.75" x14ac:dyDescent="0.2">
      <c r="B50" s="26" t="s">
        <v>133</v>
      </c>
      <c r="E50" s="26" t="s">
        <v>133</v>
      </c>
    </row>
    <row r="51" spans="2:5" ht="36.75" x14ac:dyDescent="0.2">
      <c r="B51" s="26" t="s">
        <v>135</v>
      </c>
      <c r="E51" s="26" t="s">
        <v>135</v>
      </c>
    </row>
    <row r="52" spans="2:5" ht="36.75" x14ac:dyDescent="0.2">
      <c r="B52" s="26" t="s">
        <v>131</v>
      </c>
      <c r="E52" s="26" t="s">
        <v>131</v>
      </c>
    </row>
    <row r="53" spans="2:5" ht="24.75" x14ac:dyDescent="0.2">
      <c r="B53" s="26" t="s">
        <v>582</v>
      </c>
      <c r="E53" s="26" t="s">
        <v>582</v>
      </c>
    </row>
    <row r="54" spans="2:5" x14ac:dyDescent="0.2">
      <c r="B54" s="26" t="s">
        <v>136</v>
      </c>
      <c r="E54" s="26" t="s">
        <v>136</v>
      </c>
    </row>
    <row r="55" spans="2:5" x14ac:dyDescent="0.2">
      <c r="B55" s="26" t="s">
        <v>137</v>
      </c>
      <c r="E55" s="26" t="s">
        <v>137</v>
      </c>
    </row>
    <row r="56" spans="2:5" x14ac:dyDescent="0.2">
      <c r="B56" s="25"/>
      <c r="E56" s="25"/>
    </row>
    <row r="57" spans="2:5" x14ac:dyDescent="0.2">
      <c r="B57" s="26" t="s">
        <v>138</v>
      </c>
      <c r="E57" s="26" t="s">
        <v>138</v>
      </c>
    </row>
    <row r="58" spans="2:5" x14ac:dyDescent="0.2">
      <c r="B58" s="26" t="s">
        <v>139</v>
      </c>
      <c r="E58" s="26" t="s">
        <v>139</v>
      </c>
    </row>
    <row r="59" spans="2:5" x14ac:dyDescent="0.2">
      <c r="B59" s="25"/>
      <c r="E59" s="25"/>
    </row>
    <row r="60" spans="2:5" ht="24.75" x14ac:dyDescent="0.2">
      <c r="B60" s="26" t="s">
        <v>140</v>
      </c>
      <c r="E60" s="26" t="s">
        <v>140</v>
      </c>
    </row>
    <row r="61" spans="2:5" ht="24.75" x14ac:dyDescent="0.2">
      <c r="B61" s="26" t="s">
        <v>585</v>
      </c>
      <c r="E61" s="26" t="s">
        <v>585</v>
      </c>
    </row>
    <row r="62" spans="2:5" ht="24.75" x14ac:dyDescent="0.2">
      <c r="B62" s="26" t="s">
        <v>150</v>
      </c>
      <c r="E62" s="26" t="s">
        <v>150</v>
      </c>
    </row>
    <row r="63" spans="2:5" x14ac:dyDescent="0.2">
      <c r="B63" s="25"/>
      <c r="E63" s="25"/>
    </row>
    <row r="64" spans="2:5" ht="24.75" x14ac:dyDescent="0.2">
      <c r="B64" s="26" t="s">
        <v>141</v>
      </c>
      <c r="E64" s="26" t="s">
        <v>141</v>
      </c>
    </row>
    <row r="65" spans="2:5" ht="24.75" x14ac:dyDescent="0.2">
      <c r="B65" s="26" t="s">
        <v>586</v>
      </c>
      <c r="E65" s="26" t="s">
        <v>586</v>
      </c>
    </row>
    <row r="66" spans="2:5" ht="24.75" x14ac:dyDescent="0.2">
      <c r="B66" s="26" t="s">
        <v>151</v>
      </c>
      <c r="E66" s="26" t="s">
        <v>151</v>
      </c>
    </row>
    <row r="67" spans="2:5" x14ac:dyDescent="0.2">
      <c r="B67" s="25"/>
      <c r="E67" s="25"/>
    </row>
    <row r="68" spans="2:5" x14ac:dyDescent="0.2">
      <c r="B68" s="26" t="s">
        <v>142</v>
      </c>
      <c r="E68" s="26" t="s">
        <v>142</v>
      </c>
    </row>
    <row r="69" spans="2:5" ht="24.75" x14ac:dyDescent="0.2">
      <c r="B69" s="26" t="s">
        <v>143</v>
      </c>
      <c r="E69" s="26" t="s">
        <v>143</v>
      </c>
    </row>
    <row r="70" spans="2:5" ht="36.75" x14ac:dyDescent="0.2">
      <c r="B70" s="26" t="s">
        <v>144</v>
      </c>
      <c r="E70" s="26" t="s">
        <v>144</v>
      </c>
    </row>
    <row r="71" spans="2:5" ht="36.75" x14ac:dyDescent="0.2">
      <c r="B71" s="26" t="s">
        <v>145</v>
      </c>
      <c r="E71" s="26" t="s">
        <v>145</v>
      </c>
    </row>
    <row r="72" spans="2:5" x14ac:dyDescent="0.2">
      <c r="B72" s="26" t="s">
        <v>146</v>
      </c>
      <c r="E72" s="26" t="s">
        <v>146</v>
      </c>
    </row>
    <row r="73" spans="2:5" ht="24.75" x14ac:dyDescent="0.2">
      <c r="B73" s="26" t="s">
        <v>147</v>
      </c>
      <c r="E73" s="26" t="s">
        <v>147</v>
      </c>
    </row>
    <row r="74" spans="2:5" ht="36.75" x14ac:dyDescent="0.2">
      <c r="B74" s="26" t="s">
        <v>148</v>
      </c>
      <c r="E74" s="26" t="s">
        <v>148</v>
      </c>
    </row>
    <row r="75" spans="2:5" ht="36.75" x14ac:dyDescent="0.2">
      <c r="B75" s="26" t="s">
        <v>145</v>
      </c>
      <c r="E75" s="26" t="s">
        <v>145</v>
      </c>
    </row>
    <row r="76" spans="2:5" x14ac:dyDescent="0.2">
      <c r="B76" s="26" t="s">
        <v>149</v>
      </c>
      <c r="E76" s="26" t="s">
        <v>149</v>
      </c>
    </row>
    <row r="77" spans="2:5" ht="24.75" x14ac:dyDescent="0.2">
      <c r="B77" s="26" t="s">
        <v>152</v>
      </c>
      <c r="E77" s="26" t="s">
        <v>152</v>
      </c>
    </row>
    <row r="78" spans="2:5" x14ac:dyDescent="0.2">
      <c r="B78" s="25"/>
      <c r="E78" s="25"/>
    </row>
    <row r="79" spans="2:5" ht="24.75" x14ac:dyDescent="0.2">
      <c r="B79" s="26" t="s">
        <v>587</v>
      </c>
      <c r="E79" s="26" t="s">
        <v>587</v>
      </c>
    </row>
    <row r="80" spans="2:5" ht="24.75" x14ac:dyDescent="0.2">
      <c r="B80" s="26" t="s">
        <v>588</v>
      </c>
      <c r="E80" s="26" t="s">
        <v>588</v>
      </c>
    </row>
    <row r="81" spans="2:5" x14ac:dyDescent="0.2">
      <c r="B81" s="26" t="s">
        <v>153</v>
      </c>
      <c r="E81" s="26" t="s">
        <v>153</v>
      </c>
    </row>
    <row r="82" spans="2:5" x14ac:dyDescent="0.2">
      <c r="B82" s="25"/>
      <c r="E82" s="25"/>
    </row>
    <row r="83" spans="2:5" x14ac:dyDescent="0.2">
      <c r="B83" s="24" t="s">
        <v>589</v>
      </c>
      <c r="E83" s="24" t="s">
        <v>589</v>
      </c>
    </row>
    <row r="84" spans="2:5" ht="24.75" x14ac:dyDescent="0.2">
      <c r="B84" s="26" t="s">
        <v>590</v>
      </c>
      <c r="E84" s="26" t="s">
        <v>590</v>
      </c>
    </row>
    <row r="85" spans="2:5" ht="24.75" x14ac:dyDescent="0.2">
      <c r="B85" s="26" t="s">
        <v>591</v>
      </c>
      <c r="E85" s="26" t="s">
        <v>591</v>
      </c>
    </row>
    <row r="86" spans="2:5" ht="24.75" x14ac:dyDescent="0.2">
      <c r="B86" s="26" t="s">
        <v>592</v>
      </c>
      <c r="E86" s="26" t="s">
        <v>592</v>
      </c>
    </row>
    <row r="87" spans="2:5" ht="24.75" x14ac:dyDescent="0.2">
      <c r="B87" s="26" t="s">
        <v>593</v>
      </c>
      <c r="E87" s="26" t="s">
        <v>593</v>
      </c>
    </row>
    <row r="88" spans="2:5" x14ac:dyDescent="0.2">
      <c r="B88" s="25"/>
      <c r="E88" s="25"/>
    </row>
    <row r="89" spans="2:5" ht="24.75" x14ac:dyDescent="0.2">
      <c r="B89" s="24" t="s">
        <v>594</v>
      </c>
      <c r="E89" s="24" t="s">
        <v>594</v>
      </c>
    </row>
    <row r="90" spans="2:5" x14ac:dyDescent="0.2">
      <c r="B90" s="26" t="s">
        <v>595</v>
      </c>
      <c r="E90" s="26" t="s">
        <v>595</v>
      </c>
    </row>
    <row r="91" spans="2:5" x14ac:dyDescent="0.2">
      <c r="B91" s="25"/>
      <c r="E91" s="25"/>
    </row>
    <row r="92" spans="2:5" ht="24.75" x14ac:dyDescent="0.2">
      <c r="B92" s="26" t="s">
        <v>596</v>
      </c>
      <c r="E92" s="26" t="s">
        <v>596</v>
      </c>
    </row>
    <row r="93" spans="2:5" ht="36.75" x14ac:dyDescent="0.2">
      <c r="B93" s="26" t="s">
        <v>597</v>
      </c>
      <c r="E93" s="26" t="s">
        <v>597</v>
      </c>
    </row>
    <row r="94" spans="2:5" ht="36.75" x14ac:dyDescent="0.2">
      <c r="B94" s="26" t="s">
        <v>598</v>
      </c>
      <c r="E94" s="26" t="s">
        <v>598</v>
      </c>
    </row>
    <row r="95" spans="2:5" ht="24.75" x14ac:dyDescent="0.2">
      <c r="B95" s="26" t="s">
        <v>599</v>
      </c>
      <c r="E95" s="26" t="s">
        <v>599</v>
      </c>
    </row>
    <row r="96" spans="2:5" x14ac:dyDescent="0.2">
      <c r="B96" s="26" t="s">
        <v>165</v>
      </c>
      <c r="E96" s="26" t="s">
        <v>165</v>
      </c>
    </row>
    <row r="97" spans="2:5" x14ac:dyDescent="0.2">
      <c r="B97" s="25"/>
      <c r="E97" s="25"/>
    </row>
    <row r="98" spans="2:5" x14ac:dyDescent="0.2">
      <c r="B98" s="25"/>
      <c r="E98" s="25"/>
    </row>
    <row r="99" spans="2:5" ht="36.75" x14ac:dyDescent="0.2">
      <c r="B99" s="24" t="s">
        <v>303</v>
      </c>
      <c r="E99" s="24" t="s">
        <v>303</v>
      </c>
    </row>
    <row r="100" spans="2:5" ht="24.75" x14ac:dyDescent="0.2">
      <c r="B100" s="24" t="s">
        <v>600</v>
      </c>
      <c r="E100" s="24" t="s">
        <v>600</v>
      </c>
    </row>
    <row r="101" spans="2:5" ht="24.75" x14ac:dyDescent="0.2">
      <c r="B101" s="24" t="s">
        <v>601</v>
      </c>
      <c r="E101" s="24" t="s">
        <v>601</v>
      </c>
    </row>
    <row r="102" spans="2:5" ht="24.75" x14ac:dyDescent="0.2">
      <c r="B102" s="24" t="s">
        <v>602</v>
      </c>
      <c r="E102" s="24" t="s">
        <v>602</v>
      </c>
    </row>
    <row r="103" spans="2:5" ht="36.75" x14ac:dyDescent="0.2">
      <c r="B103" s="24" t="s">
        <v>303</v>
      </c>
      <c r="E103" s="24" t="s">
        <v>303</v>
      </c>
    </row>
    <row r="104" spans="2:5" x14ac:dyDescent="0.2">
      <c r="B104" s="25"/>
      <c r="E104" s="25"/>
    </row>
    <row r="105" spans="2:5" x14ac:dyDescent="0.2">
      <c r="B105" s="26" t="s">
        <v>603</v>
      </c>
      <c r="E105" s="26" t="s">
        <v>603</v>
      </c>
    </row>
    <row r="106" spans="2:5" x14ac:dyDescent="0.2">
      <c r="B106" s="26" t="s">
        <v>105</v>
      </c>
      <c r="E106" s="26" t="s">
        <v>105</v>
      </c>
    </row>
    <row r="107" spans="2:5" x14ac:dyDescent="0.2">
      <c r="B107" s="26" t="s">
        <v>108</v>
      </c>
      <c r="E107" s="26" t="s">
        <v>108</v>
      </c>
    </row>
    <row r="108" spans="2:5" ht="36.75" x14ac:dyDescent="0.2">
      <c r="B108" s="26" t="s">
        <v>118</v>
      </c>
      <c r="E108" s="26" t="s">
        <v>118</v>
      </c>
    </row>
    <row r="109" spans="2:5" x14ac:dyDescent="0.2">
      <c r="B109" s="25"/>
      <c r="E109" s="25"/>
    </row>
    <row r="110" spans="2:5" x14ac:dyDescent="0.2">
      <c r="B110" s="26" t="s">
        <v>122</v>
      </c>
      <c r="E110" s="26" t="s">
        <v>122</v>
      </c>
    </row>
    <row r="111" spans="2:5" ht="24.75" x14ac:dyDescent="0.2">
      <c r="B111" s="26" t="s">
        <v>174</v>
      </c>
      <c r="E111" s="26" t="s">
        <v>174</v>
      </c>
    </row>
    <row r="112" spans="2:5" ht="24.75" x14ac:dyDescent="0.2">
      <c r="B112" s="26" t="s">
        <v>604</v>
      </c>
      <c r="E112" s="26" t="s">
        <v>604</v>
      </c>
    </row>
    <row r="113" spans="2:5" ht="24.75" x14ac:dyDescent="0.2">
      <c r="B113" s="26" t="s">
        <v>605</v>
      </c>
      <c r="E113" s="26" t="s">
        <v>605</v>
      </c>
    </row>
    <row r="114" spans="2:5" ht="36.75" x14ac:dyDescent="0.2">
      <c r="B114" s="26" t="s">
        <v>606</v>
      </c>
      <c r="E114" s="26" t="s">
        <v>606</v>
      </c>
    </row>
    <row r="115" spans="2:5" x14ac:dyDescent="0.2">
      <c r="B115" s="26" t="s">
        <v>146</v>
      </c>
      <c r="E115" s="26" t="s">
        <v>146</v>
      </c>
    </row>
    <row r="116" spans="2:5" ht="36.75" x14ac:dyDescent="0.2">
      <c r="B116" s="26" t="s">
        <v>607</v>
      </c>
      <c r="E116" s="26" t="s">
        <v>607</v>
      </c>
    </row>
    <row r="117" spans="2:5" x14ac:dyDescent="0.2">
      <c r="B117" s="26" t="s">
        <v>149</v>
      </c>
      <c r="E117" s="26" t="s">
        <v>149</v>
      </c>
    </row>
    <row r="118" spans="2:5" x14ac:dyDescent="0.2">
      <c r="B118" s="26" t="s">
        <v>153</v>
      </c>
      <c r="E118" s="26" t="s">
        <v>153</v>
      </c>
    </row>
    <row r="119" spans="2:5" x14ac:dyDescent="0.2">
      <c r="B119" s="26" t="s">
        <v>165</v>
      </c>
      <c r="E119" s="26" t="s">
        <v>165</v>
      </c>
    </row>
    <row r="120" spans="2:5" x14ac:dyDescent="0.2">
      <c r="B120" s="25"/>
      <c r="E120" s="25"/>
    </row>
    <row r="121" spans="2:5" x14ac:dyDescent="0.2">
      <c r="B121" s="25"/>
      <c r="E121" s="25"/>
    </row>
    <row r="122" spans="2:5" ht="36.75" x14ac:dyDescent="0.2">
      <c r="B122" s="24" t="s">
        <v>303</v>
      </c>
      <c r="E122" s="24" t="s">
        <v>303</v>
      </c>
    </row>
    <row r="123" spans="2:5" ht="24.75" x14ac:dyDescent="0.2">
      <c r="B123" s="24" t="s">
        <v>608</v>
      </c>
      <c r="E123" s="24" t="s">
        <v>608</v>
      </c>
    </row>
    <row r="124" spans="2:5" ht="24.75" x14ac:dyDescent="0.2">
      <c r="B124" s="24" t="s">
        <v>609</v>
      </c>
      <c r="E124" s="24" t="s">
        <v>609</v>
      </c>
    </row>
    <row r="125" spans="2:5" ht="24.75" x14ac:dyDescent="0.2">
      <c r="B125" s="24" t="s">
        <v>610</v>
      </c>
      <c r="E125" s="24" t="s">
        <v>610</v>
      </c>
    </row>
    <row r="126" spans="2:5" ht="36.75" x14ac:dyDescent="0.2">
      <c r="B126" s="24" t="s">
        <v>303</v>
      </c>
      <c r="E126" s="24" t="s">
        <v>303</v>
      </c>
    </row>
    <row r="127" spans="2:5" x14ac:dyDescent="0.2">
      <c r="B127" s="25"/>
      <c r="E127" s="25"/>
    </row>
    <row r="128" spans="2:5" x14ac:dyDescent="0.2">
      <c r="B128" s="26" t="s">
        <v>219</v>
      </c>
      <c r="E128" s="26" t="s">
        <v>219</v>
      </c>
    </row>
    <row r="129" spans="2:5" x14ac:dyDescent="0.2">
      <c r="B129" s="26" t="s">
        <v>105</v>
      </c>
      <c r="E129" s="26" t="s">
        <v>105</v>
      </c>
    </row>
    <row r="130" spans="2:5" x14ac:dyDescent="0.2">
      <c r="B130" s="26" t="s">
        <v>106</v>
      </c>
      <c r="E130" s="26" t="s">
        <v>106</v>
      </c>
    </row>
    <row r="131" spans="2:5" x14ac:dyDescent="0.2">
      <c r="B131" s="26" t="s">
        <v>220</v>
      </c>
      <c r="E131" s="26" t="s">
        <v>220</v>
      </c>
    </row>
    <row r="132" spans="2:5" x14ac:dyDescent="0.2">
      <c r="B132" s="26" t="s">
        <v>221</v>
      </c>
      <c r="E132" s="26" t="s">
        <v>221</v>
      </c>
    </row>
    <row r="133" spans="2:5" x14ac:dyDescent="0.2">
      <c r="B133" s="26" t="s">
        <v>222</v>
      </c>
      <c r="E133" s="26" t="s">
        <v>222</v>
      </c>
    </row>
    <row r="134" spans="2:5" x14ac:dyDescent="0.2">
      <c r="B134" s="26" t="s">
        <v>108</v>
      </c>
      <c r="E134" s="26" t="s">
        <v>108</v>
      </c>
    </row>
    <row r="135" spans="2:5" x14ac:dyDescent="0.2">
      <c r="B135" s="26" t="s">
        <v>311</v>
      </c>
      <c r="E135" s="26" t="s">
        <v>311</v>
      </c>
    </row>
    <row r="136" spans="2:5" x14ac:dyDescent="0.2">
      <c r="B136" s="26" t="s">
        <v>223</v>
      </c>
      <c r="E136" s="26" t="s">
        <v>223</v>
      </c>
    </row>
    <row r="137" spans="2:5" x14ac:dyDescent="0.2">
      <c r="B137" s="26" t="s">
        <v>112</v>
      </c>
      <c r="E137" s="26" t="s">
        <v>112</v>
      </c>
    </row>
    <row r="138" spans="2:5" x14ac:dyDescent="0.2">
      <c r="B138" s="26" t="s">
        <v>113</v>
      </c>
      <c r="E138" s="26" t="s">
        <v>113</v>
      </c>
    </row>
    <row r="139" spans="2:5" x14ac:dyDescent="0.2">
      <c r="B139" s="25"/>
      <c r="E139" s="25"/>
    </row>
    <row r="140" spans="2:5" ht="36.75" x14ac:dyDescent="0.2">
      <c r="B140" s="26" t="s">
        <v>118</v>
      </c>
      <c r="E140" s="26" t="s">
        <v>118</v>
      </c>
    </row>
    <row r="141" spans="2:5" ht="24.75" x14ac:dyDescent="0.2">
      <c r="B141" s="26" t="s">
        <v>119</v>
      </c>
      <c r="E141" s="26" t="s">
        <v>119</v>
      </c>
    </row>
    <row r="142" spans="2:5" ht="24.75" x14ac:dyDescent="0.2">
      <c r="B142" s="26" t="s">
        <v>224</v>
      </c>
      <c r="E142" s="26" t="s">
        <v>224</v>
      </c>
    </row>
    <row r="143" spans="2:5" x14ac:dyDescent="0.2">
      <c r="B143" s="25"/>
      <c r="E143" s="25"/>
    </row>
    <row r="144" spans="2:5" ht="24.75" x14ac:dyDescent="0.2">
      <c r="B144" s="26" t="s">
        <v>225</v>
      </c>
      <c r="E144" s="26" t="s">
        <v>225</v>
      </c>
    </row>
    <row r="145" spans="2:5" x14ac:dyDescent="0.2">
      <c r="B145" s="26" t="s">
        <v>226</v>
      </c>
      <c r="E145" s="26" t="s">
        <v>226</v>
      </c>
    </row>
    <row r="146" spans="2:5" ht="24.75" x14ac:dyDescent="0.2">
      <c r="B146" s="26" t="s">
        <v>227</v>
      </c>
      <c r="E146" s="26" t="s">
        <v>227</v>
      </c>
    </row>
    <row r="147" spans="2:5" x14ac:dyDescent="0.2">
      <c r="B147" s="26" t="s">
        <v>228</v>
      </c>
      <c r="E147" s="26" t="s">
        <v>228</v>
      </c>
    </row>
    <row r="148" spans="2:5" x14ac:dyDescent="0.2">
      <c r="B148" s="26" t="s">
        <v>229</v>
      </c>
      <c r="E148" s="26" t="s">
        <v>229</v>
      </c>
    </row>
    <row r="149" spans="2:5" x14ac:dyDescent="0.2">
      <c r="B149" s="25"/>
      <c r="E149" s="25"/>
    </row>
    <row r="150" spans="2:5" x14ac:dyDescent="0.2">
      <c r="B150" s="26" t="s">
        <v>230</v>
      </c>
      <c r="E150" s="26" t="s">
        <v>230</v>
      </c>
    </row>
    <row r="151" spans="2:5" x14ac:dyDescent="0.2">
      <c r="B151" s="25"/>
      <c r="E151" s="25"/>
    </row>
    <row r="152" spans="2:5" x14ac:dyDescent="0.2">
      <c r="B152" s="26" t="s">
        <v>231</v>
      </c>
      <c r="E152" s="26" t="s">
        <v>231</v>
      </c>
    </row>
    <row r="153" spans="2:5" ht="36.75" x14ac:dyDescent="0.2">
      <c r="B153" s="26" t="s">
        <v>611</v>
      </c>
      <c r="E153" s="26" t="s">
        <v>611</v>
      </c>
    </row>
    <row r="154" spans="2:5" ht="36.75" x14ac:dyDescent="0.2">
      <c r="B154" s="26" t="s">
        <v>612</v>
      </c>
      <c r="E154" s="26" t="s">
        <v>612</v>
      </c>
    </row>
    <row r="155" spans="2:5" ht="36.75" x14ac:dyDescent="0.2">
      <c r="B155" s="26" t="s">
        <v>613</v>
      </c>
      <c r="E155" s="26" t="s">
        <v>613</v>
      </c>
    </row>
    <row r="156" spans="2:5" ht="36.75" x14ac:dyDescent="0.2">
      <c r="B156" s="26" t="s">
        <v>614</v>
      </c>
      <c r="E156" s="26" t="s">
        <v>614</v>
      </c>
    </row>
    <row r="157" spans="2:5" x14ac:dyDescent="0.2">
      <c r="B157" s="25"/>
      <c r="E157" s="25"/>
    </row>
    <row r="158" spans="2:5" x14ac:dyDescent="0.2">
      <c r="B158" s="26" t="s">
        <v>122</v>
      </c>
      <c r="E158" s="26" t="s">
        <v>122</v>
      </c>
    </row>
    <row r="159" spans="2:5" ht="24.75" x14ac:dyDescent="0.2">
      <c r="B159" s="26" t="s">
        <v>236</v>
      </c>
      <c r="E159" s="26" t="s">
        <v>236</v>
      </c>
    </row>
    <row r="160" spans="2:5" x14ac:dyDescent="0.2">
      <c r="B160" s="26" t="s">
        <v>237</v>
      </c>
      <c r="E160" s="26" t="s">
        <v>237</v>
      </c>
    </row>
    <row r="161" spans="2:5" x14ac:dyDescent="0.2">
      <c r="B161" s="25"/>
      <c r="E161" s="25"/>
    </row>
    <row r="162" spans="2:5" ht="24.75" x14ac:dyDescent="0.2">
      <c r="B162" s="26" t="s">
        <v>187</v>
      </c>
      <c r="E162" s="26" t="s">
        <v>187</v>
      </c>
    </row>
    <row r="163" spans="2:5" x14ac:dyDescent="0.2">
      <c r="B163" s="26" t="s">
        <v>238</v>
      </c>
      <c r="E163" s="26" t="s">
        <v>238</v>
      </c>
    </row>
    <row r="164" spans="2:5" x14ac:dyDescent="0.2">
      <c r="B164" s="26" t="s">
        <v>239</v>
      </c>
      <c r="E164" s="26" t="s">
        <v>239</v>
      </c>
    </row>
    <row r="165" spans="2:5" x14ac:dyDescent="0.2">
      <c r="B165" s="25"/>
      <c r="E165" s="25"/>
    </row>
    <row r="166" spans="2:5" x14ac:dyDescent="0.2">
      <c r="B166" s="26" t="s">
        <v>355</v>
      </c>
      <c r="E166" s="26" t="s">
        <v>355</v>
      </c>
    </row>
    <row r="167" spans="2:5" ht="36.75" x14ac:dyDescent="0.2">
      <c r="B167" s="26" t="s">
        <v>615</v>
      </c>
      <c r="E167" s="26" t="s">
        <v>615</v>
      </c>
    </row>
    <row r="168" spans="2:5" ht="24.75" x14ac:dyDescent="0.2">
      <c r="B168" s="26" t="s">
        <v>243</v>
      </c>
      <c r="E168" s="26" t="s">
        <v>243</v>
      </c>
    </row>
    <row r="169" spans="2:5" ht="24.75" x14ac:dyDescent="0.2">
      <c r="B169" s="26" t="s">
        <v>616</v>
      </c>
      <c r="E169" s="26" t="s">
        <v>616</v>
      </c>
    </row>
    <row r="170" spans="2:5" ht="24.75" x14ac:dyDescent="0.2">
      <c r="B170" s="26" t="s">
        <v>617</v>
      </c>
      <c r="E170" s="26" t="s">
        <v>617</v>
      </c>
    </row>
    <row r="171" spans="2:5" x14ac:dyDescent="0.2">
      <c r="B171" s="26" t="s">
        <v>360</v>
      </c>
      <c r="E171" s="26" t="s">
        <v>360</v>
      </c>
    </row>
    <row r="172" spans="2:5" ht="36.75" x14ac:dyDescent="0.2">
      <c r="B172" s="26" t="s">
        <v>618</v>
      </c>
      <c r="E172" s="26" t="s">
        <v>618</v>
      </c>
    </row>
    <row r="173" spans="2:5" x14ac:dyDescent="0.2">
      <c r="B173" s="26" t="s">
        <v>362</v>
      </c>
      <c r="E173" s="26" t="s">
        <v>362</v>
      </c>
    </row>
    <row r="174" spans="2:5" x14ac:dyDescent="0.2">
      <c r="B174" s="26" t="s">
        <v>244</v>
      </c>
      <c r="E174" s="26" t="s">
        <v>244</v>
      </c>
    </row>
    <row r="175" spans="2:5" x14ac:dyDescent="0.2">
      <c r="B175" s="26" t="s">
        <v>209</v>
      </c>
      <c r="E175" s="26" t="s">
        <v>209</v>
      </c>
    </row>
    <row r="176" spans="2:5" x14ac:dyDescent="0.2">
      <c r="B176" s="25"/>
      <c r="E176" s="25"/>
    </row>
    <row r="177" spans="2:5" ht="36.75" x14ac:dyDescent="0.2">
      <c r="B177" s="26" t="s">
        <v>619</v>
      </c>
      <c r="E177" s="26" t="s">
        <v>619</v>
      </c>
    </row>
    <row r="178" spans="2:5" ht="36.75" x14ac:dyDescent="0.2">
      <c r="B178" s="26" t="s">
        <v>247</v>
      </c>
      <c r="E178" s="26" t="s">
        <v>247</v>
      </c>
    </row>
    <row r="179" spans="2:5" ht="36.75" x14ac:dyDescent="0.2">
      <c r="B179" s="26" t="s">
        <v>248</v>
      </c>
      <c r="E179" s="26" t="s">
        <v>248</v>
      </c>
    </row>
    <row r="180" spans="2:5" ht="36.75" x14ac:dyDescent="0.2">
      <c r="B180" s="26" t="s">
        <v>620</v>
      </c>
      <c r="E180" s="26" t="s">
        <v>620</v>
      </c>
    </row>
    <row r="181" spans="2:5" ht="24.75" x14ac:dyDescent="0.2">
      <c r="B181" s="26" t="s">
        <v>250</v>
      </c>
      <c r="E181" s="26" t="s">
        <v>250</v>
      </c>
    </row>
    <row r="182" spans="2:5" ht="48" x14ac:dyDescent="0.2">
      <c r="B182" s="26" t="s">
        <v>621</v>
      </c>
      <c r="E182" s="26" t="s">
        <v>621</v>
      </c>
    </row>
    <row r="183" spans="2:5" ht="24.75" x14ac:dyDescent="0.2">
      <c r="B183" s="26" t="s">
        <v>622</v>
      </c>
      <c r="E183" s="26" t="s">
        <v>622</v>
      </c>
    </row>
    <row r="184" spans="2:5" ht="24.75" x14ac:dyDescent="0.2">
      <c r="B184" s="26" t="s">
        <v>623</v>
      </c>
      <c r="E184" s="26" t="s">
        <v>623</v>
      </c>
    </row>
    <row r="185" spans="2:5" ht="24.75" x14ac:dyDescent="0.2">
      <c r="B185" s="26" t="s">
        <v>624</v>
      </c>
      <c r="E185" s="26" t="s">
        <v>624</v>
      </c>
    </row>
    <row r="186" spans="2:5" ht="24.75" x14ac:dyDescent="0.2">
      <c r="B186" s="26" t="s">
        <v>625</v>
      </c>
      <c r="E186" s="26" t="s">
        <v>625</v>
      </c>
    </row>
    <row r="187" spans="2:5" ht="24.75" x14ac:dyDescent="0.2">
      <c r="B187" s="26" t="s">
        <v>626</v>
      </c>
      <c r="E187" s="26" t="s">
        <v>626</v>
      </c>
    </row>
    <row r="188" spans="2:5" ht="48" x14ac:dyDescent="0.2">
      <c r="B188" s="26" t="s">
        <v>254</v>
      </c>
      <c r="E188" s="26" t="s">
        <v>254</v>
      </c>
    </row>
    <row r="189" spans="2:5" x14ac:dyDescent="0.2">
      <c r="B189" s="25"/>
      <c r="E189" s="25"/>
    </row>
    <row r="190" spans="2:5" ht="36.75" x14ac:dyDescent="0.2">
      <c r="B190" s="26" t="s">
        <v>627</v>
      </c>
      <c r="E190" s="26" t="s">
        <v>627</v>
      </c>
    </row>
    <row r="191" spans="2:5" x14ac:dyDescent="0.2">
      <c r="B191" s="26" t="s">
        <v>256</v>
      </c>
      <c r="E191" s="26" t="s">
        <v>256</v>
      </c>
    </row>
    <row r="192" spans="2:5" x14ac:dyDescent="0.2">
      <c r="B192" s="26" t="s">
        <v>149</v>
      </c>
      <c r="E192" s="26" t="s">
        <v>149</v>
      </c>
    </row>
    <row r="193" spans="2:5" x14ac:dyDescent="0.2">
      <c r="B193" s="26" t="s">
        <v>153</v>
      </c>
      <c r="E193" s="26" t="s">
        <v>153</v>
      </c>
    </row>
    <row r="194" spans="2:5" x14ac:dyDescent="0.2">
      <c r="B194" s="25"/>
      <c r="E194" s="25"/>
    </row>
    <row r="195" spans="2:5" x14ac:dyDescent="0.2">
      <c r="B195" s="26" t="s">
        <v>257</v>
      </c>
      <c r="E195" s="26" t="s">
        <v>257</v>
      </c>
    </row>
    <row r="196" spans="2:5" ht="36.75" x14ac:dyDescent="0.2">
      <c r="B196" s="26" t="s">
        <v>258</v>
      </c>
      <c r="E196" s="26" t="s">
        <v>258</v>
      </c>
    </row>
    <row r="197" spans="2:5" x14ac:dyDescent="0.2">
      <c r="B197" s="26" t="s">
        <v>229</v>
      </c>
      <c r="E197" s="26" t="s">
        <v>229</v>
      </c>
    </row>
    <row r="198" spans="2:5" x14ac:dyDescent="0.2">
      <c r="B198" s="26" t="s">
        <v>165</v>
      </c>
      <c r="E198" s="26" t="s">
        <v>165</v>
      </c>
    </row>
    <row r="199" spans="2:5" x14ac:dyDescent="0.2">
      <c r="B199" s="25"/>
      <c r="E199" s="25"/>
    </row>
    <row r="200" spans="2:5" x14ac:dyDescent="0.2">
      <c r="B200" s="25"/>
      <c r="E200" s="25"/>
    </row>
    <row r="201" spans="2:5" ht="36.75" x14ac:dyDescent="0.2">
      <c r="B201" s="24" t="s">
        <v>303</v>
      </c>
      <c r="E201" s="24" t="s">
        <v>303</v>
      </c>
    </row>
    <row r="202" spans="2:5" x14ac:dyDescent="0.2">
      <c r="B202" s="24" t="s">
        <v>628</v>
      </c>
      <c r="E202" s="24" t="s">
        <v>628</v>
      </c>
    </row>
    <row r="203" spans="2:5" ht="36.75" x14ac:dyDescent="0.2">
      <c r="B203" s="24" t="s">
        <v>303</v>
      </c>
      <c r="E203" s="24" t="s">
        <v>303</v>
      </c>
    </row>
    <row r="204" spans="2:5" x14ac:dyDescent="0.2">
      <c r="B204" s="25"/>
      <c r="E204" s="25"/>
    </row>
    <row r="205" spans="2:5" x14ac:dyDescent="0.2">
      <c r="B205" s="26" t="s">
        <v>260</v>
      </c>
      <c r="E205" s="26" t="s">
        <v>260</v>
      </c>
    </row>
    <row r="206" spans="2:5" x14ac:dyDescent="0.2">
      <c r="B206" s="26" t="s">
        <v>220</v>
      </c>
      <c r="E206" s="26" t="s">
        <v>220</v>
      </c>
    </row>
    <row r="207" spans="2:5" x14ac:dyDescent="0.2">
      <c r="B207" s="26" t="s">
        <v>261</v>
      </c>
      <c r="E207" s="26" t="s">
        <v>261</v>
      </c>
    </row>
    <row r="208" spans="2:5" ht="24.75" x14ac:dyDescent="0.2">
      <c r="B208" s="26" t="s">
        <v>224</v>
      </c>
      <c r="E208" s="26" t="s">
        <v>224</v>
      </c>
    </row>
    <row r="209" spans="2:5" x14ac:dyDescent="0.2">
      <c r="B209" s="25"/>
      <c r="E209" s="25"/>
    </row>
    <row r="210" spans="2:5" ht="24.75" x14ac:dyDescent="0.2">
      <c r="B210" s="26" t="s">
        <v>629</v>
      </c>
      <c r="E210" s="26" t="s">
        <v>629</v>
      </c>
    </row>
    <row r="211" spans="2:5" ht="24.75" x14ac:dyDescent="0.2">
      <c r="B211" s="26" t="s">
        <v>630</v>
      </c>
      <c r="E211" s="26" t="s">
        <v>630</v>
      </c>
    </row>
    <row r="212" spans="2:5" ht="24.75" x14ac:dyDescent="0.2">
      <c r="B212" s="26" t="s">
        <v>263</v>
      </c>
      <c r="E212" s="26" t="s">
        <v>263</v>
      </c>
    </row>
    <row r="213" spans="2:5" x14ac:dyDescent="0.2">
      <c r="B213" s="26" t="s">
        <v>228</v>
      </c>
      <c r="E213" s="26" t="s">
        <v>228</v>
      </c>
    </row>
    <row r="214" spans="2:5" x14ac:dyDescent="0.2">
      <c r="B214" s="26" t="s">
        <v>229</v>
      </c>
      <c r="E214" s="26" t="s">
        <v>229</v>
      </c>
    </row>
    <row r="215" spans="2:5" x14ac:dyDescent="0.2">
      <c r="B215" s="25"/>
      <c r="E215" s="25"/>
    </row>
    <row r="216" spans="2:5" ht="24.75" x14ac:dyDescent="0.2">
      <c r="B216" s="26" t="s">
        <v>264</v>
      </c>
      <c r="E216" s="26" t="s">
        <v>264</v>
      </c>
    </row>
    <row r="217" spans="2:5" ht="24.75" x14ac:dyDescent="0.2">
      <c r="B217" s="26" t="s">
        <v>265</v>
      </c>
      <c r="E217" s="26" t="s">
        <v>265</v>
      </c>
    </row>
    <row r="218" spans="2:5" ht="24.75" x14ac:dyDescent="0.2">
      <c r="B218" s="26" t="s">
        <v>266</v>
      </c>
      <c r="E218" s="26" t="s">
        <v>266</v>
      </c>
    </row>
    <row r="219" spans="2:5" ht="24.75" x14ac:dyDescent="0.2">
      <c r="B219" s="26" t="s">
        <v>267</v>
      </c>
      <c r="E219" s="26" t="s">
        <v>267</v>
      </c>
    </row>
    <row r="220" spans="2:5" x14ac:dyDescent="0.2">
      <c r="B220" s="26" t="s">
        <v>268</v>
      </c>
      <c r="E220" s="26" t="s">
        <v>268</v>
      </c>
    </row>
    <row r="221" spans="2:5" ht="24.75" x14ac:dyDescent="0.2">
      <c r="B221" s="26" t="s">
        <v>269</v>
      </c>
      <c r="E221" s="26" t="s">
        <v>269</v>
      </c>
    </row>
    <row r="222" spans="2:5" x14ac:dyDescent="0.2">
      <c r="B222" s="25"/>
      <c r="E222" s="25"/>
    </row>
    <row r="223" spans="2:5" ht="24.75" x14ac:dyDescent="0.2">
      <c r="B223" s="26" t="s">
        <v>631</v>
      </c>
      <c r="E223" s="26" t="s">
        <v>631</v>
      </c>
    </row>
    <row r="224" spans="2:5" ht="36.75" x14ac:dyDescent="0.2">
      <c r="B224" s="26" t="s">
        <v>632</v>
      </c>
      <c r="E224" s="26" t="s">
        <v>632</v>
      </c>
    </row>
    <row r="225" spans="2:5" x14ac:dyDescent="0.2">
      <c r="B225" s="26" t="s">
        <v>271</v>
      </c>
      <c r="E225" s="26" t="s">
        <v>271</v>
      </c>
    </row>
    <row r="226" spans="2:5" x14ac:dyDescent="0.2">
      <c r="B226" s="26" t="s">
        <v>272</v>
      </c>
      <c r="E226" s="26" t="s">
        <v>272</v>
      </c>
    </row>
    <row r="227" spans="2:5" x14ac:dyDescent="0.2">
      <c r="B227" s="26" t="s">
        <v>273</v>
      </c>
      <c r="E227" s="26" t="s">
        <v>273</v>
      </c>
    </row>
    <row r="228" spans="2:5" x14ac:dyDescent="0.2">
      <c r="B228" s="26" t="s">
        <v>274</v>
      </c>
      <c r="E228" s="26" t="s">
        <v>274</v>
      </c>
    </row>
    <row r="229" spans="2:5" ht="24.75" x14ac:dyDescent="0.2">
      <c r="B229" s="26" t="s">
        <v>275</v>
      </c>
      <c r="E229" s="26" t="s">
        <v>275</v>
      </c>
    </row>
    <row r="230" spans="2:5" x14ac:dyDescent="0.2">
      <c r="B230" s="26" t="s">
        <v>229</v>
      </c>
      <c r="E230" s="26" t="s">
        <v>229</v>
      </c>
    </row>
    <row r="231" spans="2:5" x14ac:dyDescent="0.2">
      <c r="B231" s="26" t="s">
        <v>165</v>
      </c>
      <c r="E231" s="26" t="s">
        <v>165</v>
      </c>
    </row>
    <row r="232" spans="2:5" x14ac:dyDescent="0.2">
      <c r="B232" s="25"/>
      <c r="E232" s="25"/>
    </row>
    <row r="233" spans="2:5" x14ac:dyDescent="0.2">
      <c r="B233" s="25"/>
      <c r="E233" s="25"/>
    </row>
    <row r="234" spans="2:5" ht="36.75" x14ac:dyDescent="0.2">
      <c r="B234" s="24" t="s">
        <v>303</v>
      </c>
      <c r="E234" s="24" t="s">
        <v>303</v>
      </c>
    </row>
    <row r="235" spans="2:5" ht="36.75" x14ac:dyDescent="0.2">
      <c r="B235" s="24" t="s">
        <v>633</v>
      </c>
      <c r="E235" s="24" t="s">
        <v>633</v>
      </c>
    </row>
    <row r="236" spans="2:5" ht="36.75" x14ac:dyDescent="0.2">
      <c r="B236" s="24" t="s">
        <v>303</v>
      </c>
      <c r="E236" s="24" t="s">
        <v>303</v>
      </c>
    </row>
    <row r="237" spans="2:5" x14ac:dyDescent="0.2">
      <c r="B237" s="25"/>
      <c r="E237" s="25"/>
    </row>
    <row r="238" spans="2:5" x14ac:dyDescent="0.2">
      <c r="B238" s="26" t="s">
        <v>634</v>
      </c>
      <c r="E238" s="26" t="s">
        <v>634</v>
      </c>
    </row>
    <row r="239" spans="2:5" x14ac:dyDescent="0.2">
      <c r="B239" s="26" t="s">
        <v>105</v>
      </c>
      <c r="E239" s="26" t="s">
        <v>105</v>
      </c>
    </row>
    <row r="240" spans="2:5" x14ac:dyDescent="0.2">
      <c r="B240" s="26" t="s">
        <v>106</v>
      </c>
      <c r="E240" s="26" t="s">
        <v>106</v>
      </c>
    </row>
    <row r="241" spans="2:5" x14ac:dyDescent="0.2">
      <c r="B241" s="26" t="s">
        <v>635</v>
      </c>
      <c r="E241" s="26" t="s">
        <v>635</v>
      </c>
    </row>
    <row r="242" spans="2:5" x14ac:dyDescent="0.2">
      <c r="B242" s="26" t="s">
        <v>108</v>
      </c>
      <c r="E242" s="26" t="s">
        <v>108</v>
      </c>
    </row>
    <row r="243" spans="2:5" x14ac:dyDescent="0.2">
      <c r="B243" s="26" t="s">
        <v>311</v>
      </c>
      <c r="E243" s="26" t="s">
        <v>311</v>
      </c>
    </row>
    <row r="244" spans="2:5" x14ac:dyDescent="0.2">
      <c r="B244" s="26" t="s">
        <v>114</v>
      </c>
      <c r="E244" s="26" t="s">
        <v>114</v>
      </c>
    </row>
    <row r="245" spans="2:5" x14ac:dyDescent="0.2">
      <c r="B245" s="26" t="s">
        <v>314</v>
      </c>
      <c r="E245" s="26" t="s">
        <v>314</v>
      </c>
    </row>
    <row r="246" spans="2:5" x14ac:dyDescent="0.2">
      <c r="B246" s="26" t="s">
        <v>433</v>
      </c>
      <c r="E246" s="26" t="s">
        <v>433</v>
      </c>
    </row>
    <row r="247" spans="2:5" x14ac:dyDescent="0.2">
      <c r="B247" s="26" t="s">
        <v>636</v>
      </c>
      <c r="E247" s="26" t="s">
        <v>636</v>
      </c>
    </row>
    <row r="248" spans="2:5" x14ac:dyDescent="0.2">
      <c r="B248" s="26" t="s">
        <v>261</v>
      </c>
      <c r="E248" s="26" t="s">
        <v>261</v>
      </c>
    </row>
    <row r="249" spans="2:5" x14ac:dyDescent="0.2">
      <c r="B249" s="26" t="s">
        <v>291</v>
      </c>
      <c r="E249" s="26" t="s">
        <v>291</v>
      </c>
    </row>
    <row r="250" spans="2:5" x14ac:dyDescent="0.2">
      <c r="B250" s="26" t="s">
        <v>331</v>
      </c>
      <c r="E250" s="26" t="s">
        <v>331</v>
      </c>
    </row>
    <row r="251" spans="2:5" x14ac:dyDescent="0.2">
      <c r="B251" s="25"/>
      <c r="E251" s="25"/>
    </row>
    <row r="252" spans="2:5" ht="36.75" x14ac:dyDescent="0.2">
      <c r="B252" s="26" t="s">
        <v>118</v>
      </c>
      <c r="E252" s="26" t="s">
        <v>118</v>
      </c>
    </row>
    <row r="253" spans="2:5" ht="24.75" x14ac:dyDescent="0.2">
      <c r="B253" s="26" t="s">
        <v>119</v>
      </c>
      <c r="E253" s="26" t="s">
        <v>119</v>
      </c>
    </row>
    <row r="254" spans="2:5" x14ac:dyDescent="0.2">
      <c r="B254" s="25"/>
      <c r="E254" s="25"/>
    </row>
    <row r="255" spans="2:5" x14ac:dyDescent="0.2">
      <c r="B255" s="26" t="s">
        <v>332</v>
      </c>
      <c r="E255" s="26" t="s">
        <v>332</v>
      </c>
    </row>
    <row r="256" spans="2:5" x14ac:dyDescent="0.2">
      <c r="B256" s="26" t="s">
        <v>122</v>
      </c>
      <c r="E256" s="26" t="s">
        <v>122</v>
      </c>
    </row>
    <row r="257" spans="2:5" ht="36.75" x14ac:dyDescent="0.2">
      <c r="B257" s="26" t="s">
        <v>333</v>
      </c>
      <c r="E257" s="26" t="s">
        <v>333</v>
      </c>
    </row>
    <row r="258" spans="2:5" x14ac:dyDescent="0.2">
      <c r="B258" s="26" t="s">
        <v>153</v>
      </c>
      <c r="E258" s="26" t="s">
        <v>153</v>
      </c>
    </row>
    <row r="259" spans="2:5" x14ac:dyDescent="0.2">
      <c r="B259" s="25"/>
      <c r="E259" s="25"/>
    </row>
    <row r="260" spans="2:5" x14ac:dyDescent="0.2">
      <c r="B260" s="26" t="s">
        <v>334</v>
      </c>
      <c r="E260" s="26" t="s">
        <v>334</v>
      </c>
    </row>
    <row r="261" spans="2:5" ht="36.75" x14ac:dyDescent="0.2">
      <c r="B261" s="26" t="s">
        <v>335</v>
      </c>
      <c r="E261" s="26" t="s">
        <v>335</v>
      </c>
    </row>
    <row r="262" spans="2:5" x14ac:dyDescent="0.2">
      <c r="B262" s="26" t="s">
        <v>228</v>
      </c>
      <c r="E262" s="26" t="s">
        <v>228</v>
      </c>
    </row>
    <row r="263" spans="2:5" x14ac:dyDescent="0.2">
      <c r="B263" s="26" t="s">
        <v>229</v>
      </c>
      <c r="E263" s="26" t="s">
        <v>229</v>
      </c>
    </row>
    <row r="264" spans="2:5" x14ac:dyDescent="0.2">
      <c r="B264" s="25"/>
      <c r="E264" s="25"/>
    </row>
    <row r="265" spans="2:5" x14ac:dyDescent="0.2">
      <c r="B265" s="24" t="s">
        <v>637</v>
      </c>
      <c r="E265" s="24" t="s">
        <v>637</v>
      </c>
    </row>
    <row r="266" spans="2:5" x14ac:dyDescent="0.2">
      <c r="B266" s="26" t="s">
        <v>638</v>
      </c>
      <c r="E266" s="26" t="s">
        <v>638</v>
      </c>
    </row>
    <row r="267" spans="2:5" ht="24.75" x14ac:dyDescent="0.2">
      <c r="B267" s="26" t="s">
        <v>639</v>
      </c>
      <c r="E267" s="26" t="s">
        <v>639</v>
      </c>
    </row>
    <row r="268" spans="2:5" x14ac:dyDescent="0.2">
      <c r="B268" s="26" t="s">
        <v>640</v>
      </c>
      <c r="E268" s="26" t="s">
        <v>640</v>
      </c>
    </row>
    <row r="269" spans="2:5" x14ac:dyDescent="0.2">
      <c r="B269" s="25"/>
      <c r="E269" s="25"/>
    </row>
    <row r="270" spans="2:5" x14ac:dyDescent="0.2">
      <c r="B270" s="26" t="s">
        <v>641</v>
      </c>
      <c r="E270" s="26" t="s">
        <v>641</v>
      </c>
    </row>
    <row r="271" spans="2:5" ht="24.75" x14ac:dyDescent="0.2">
      <c r="B271" s="26" t="s">
        <v>642</v>
      </c>
      <c r="E271" s="26" t="s">
        <v>642</v>
      </c>
    </row>
    <row r="272" spans="2:5" ht="36.75" x14ac:dyDescent="0.2">
      <c r="B272" s="26" t="s">
        <v>643</v>
      </c>
      <c r="E272" s="26" t="s">
        <v>643</v>
      </c>
    </row>
    <row r="273" spans="2:5" x14ac:dyDescent="0.2">
      <c r="B273" s="26" t="s">
        <v>644</v>
      </c>
      <c r="E273" s="26" t="s">
        <v>644</v>
      </c>
    </row>
    <row r="274" spans="2:5" x14ac:dyDescent="0.2">
      <c r="B274" s="26" t="s">
        <v>645</v>
      </c>
      <c r="E274" s="26" t="s">
        <v>645</v>
      </c>
    </row>
    <row r="275" spans="2:5" x14ac:dyDescent="0.2">
      <c r="B275" s="26" t="s">
        <v>646</v>
      </c>
      <c r="E275" s="26" t="s">
        <v>646</v>
      </c>
    </row>
    <row r="276" spans="2:5" ht="36.75" x14ac:dyDescent="0.2">
      <c r="B276" s="26" t="s">
        <v>647</v>
      </c>
      <c r="E276" s="26" t="s">
        <v>647</v>
      </c>
    </row>
    <row r="277" spans="2:5" x14ac:dyDescent="0.2">
      <c r="B277" s="26" t="s">
        <v>229</v>
      </c>
      <c r="E277" s="26" t="s">
        <v>229</v>
      </c>
    </row>
    <row r="278" spans="2:5" x14ac:dyDescent="0.2">
      <c r="B278" s="25"/>
      <c r="E278" s="25"/>
    </row>
    <row r="279" spans="2:5" x14ac:dyDescent="0.2">
      <c r="B279" s="24" t="s">
        <v>648</v>
      </c>
      <c r="E279" s="24" t="s">
        <v>648</v>
      </c>
    </row>
    <row r="280" spans="2:5" x14ac:dyDescent="0.2">
      <c r="B280" s="26" t="s">
        <v>649</v>
      </c>
      <c r="E280" s="26" t="s">
        <v>649</v>
      </c>
    </row>
    <row r="281" spans="2:5" x14ac:dyDescent="0.2">
      <c r="B281" s="26" t="s">
        <v>650</v>
      </c>
      <c r="E281" s="26" t="s">
        <v>650</v>
      </c>
    </row>
    <row r="282" spans="2:5" ht="36.75" x14ac:dyDescent="0.2">
      <c r="B282" s="26" t="s">
        <v>651</v>
      </c>
      <c r="E282" s="26" t="s">
        <v>651</v>
      </c>
    </row>
    <row r="283" spans="2:5" ht="36.75" x14ac:dyDescent="0.2">
      <c r="B283" s="26" t="s">
        <v>652</v>
      </c>
      <c r="E283" s="26" t="s">
        <v>652</v>
      </c>
    </row>
    <row r="284" spans="2:5" ht="24.75" x14ac:dyDescent="0.2">
      <c r="B284" s="26" t="s">
        <v>653</v>
      </c>
      <c r="E284" s="26" t="s">
        <v>653</v>
      </c>
    </row>
    <row r="285" spans="2:5" ht="24.75" x14ac:dyDescent="0.2">
      <c r="B285" s="26" t="s">
        <v>654</v>
      </c>
      <c r="E285" s="26" t="s">
        <v>654</v>
      </c>
    </row>
    <row r="286" spans="2:5" ht="36.75" x14ac:dyDescent="0.2">
      <c r="B286" s="26" t="s">
        <v>655</v>
      </c>
      <c r="E286" s="26" t="s">
        <v>655</v>
      </c>
    </row>
    <row r="287" spans="2:5" x14ac:dyDescent="0.2">
      <c r="B287" s="26" t="s">
        <v>656</v>
      </c>
      <c r="E287" s="26" t="s">
        <v>656</v>
      </c>
    </row>
    <row r="288" spans="2:5" x14ac:dyDescent="0.2">
      <c r="B288" s="26" t="s">
        <v>657</v>
      </c>
      <c r="E288" s="26" t="s">
        <v>657</v>
      </c>
    </row>
    <row r="289" spans="2:5" x14ac:dyDescent="0.2">
      <c r="B289" s="25"/>
      <c r="E289" s="25"/>
    </row>
    <row r="290" spans="2:5" x14ac:dyDescent="0.2">
      <c r="B290" s="26" t="s">
        <v>658</v>
      </c>
      <c r="E290" s="26" t="s">
        <v>658</v>
      </c>
    </row>
    <row r="291" spans="2:5" x14ac:dyDescent="0.2">
      <c r="B291" s="26" t="s">
        <v>659</v>
      </c>
      <c r="E291" s="26" t="s">
        <v>659</v>
      </c>
    </row>
    <row r="292" spans="2:5" ht="36.75" x14ac:dyDescent="0.2">
      <c r="B292" s="26" t="s">
        <v>660</v>
      </c>
      <c r="E292" s="26" t="s">
        <v>660</v>
      </c>
    </row>
    <row r="293" spans="2:5" ht="24.75" x14ac:dyDescent="0.2">
      <c r="B293" s="26" t="s">
        <v>661</v>
      </c>
      <c r="E293" s="26" t="s">
        <v>661</v>
      </c>
    </row>
    <row r="294" spans="2:5" ht="24.75" x14ac:dyDescent="0.2">
      <c r="B294" s="26" t="s">
        <v>653</v>
      </c>
      <c r="E294" s="26" t="s">
        <v>653</v>
      </c>
    </row>
    <row r="295" spans="2:5" ht="24.75" x14ac:dyDescent="0.2">
      <c r="B295" s="26" t="s">
        <v>662</v>
      </c>
      <c r="E295" s="26" t="s">
        <v>662</v>
      </c>
    </row>
    <row r="296" spans="2:5" ht="24.75" x14ac:dyDescent="0.2">
      <c r="B296" s="26" t="s">
        <v>663</v>
      </c>
      <c r="E296" s="26" t="s">
        <v>663</v>
      </c>
    </row>
    <row r="297" spans="2:5" x14ac:dyDescent="0.2">
      <c r="B297" s="26" t="s">
        <v>656</v>
      </c>
      <c r="E297" s="26" t="s">
        <v>656</v>
      </c>
    </row>
    <row r="298" spans="2:5" x14ac:dyDescent="0.2">
      <c r="B298" s="26" t="s">
        <v>664</v>
      </c>
      <c r="E298" s="26" t="s">
        <v>664</v>
      </c>
    </row>
    <row r="299" spans="2:5" x14ac:dyDescent="0.2">
      <c r="B299" s="25"/>
      <c r="E299" s="25"/>
    </row>
    <row r="300" spans="2:5" x14ac:dyDescent="0.2">
      <c r="B300" s="26" t="s">
        <v>665</v>
      </c>
      <c r="E300" s="26" t="s">
        <v>665</v>
      </c>
    </row>
    <row r="301" spans="2:5" x14ac:dyDescent="0.2">
      <c r="B301" s="26" t="s">
        <v>666</v>
      </c>
      <c r="E301" s="26" t="s">
        <v>666</v>
      </c>
    </row>
    <row r="302" spans="2:5" ht="36.75" x14ac:dyDescent="0.2">
      <c r="B302" s="26" t="s">
        <v>667</v>
      </c>
      <c r="E302" s="26" t="s">
        <v>667</v>
      </c>
    </row>
    <row r="303" spans="2:5" ht="36.75" x14ac:dyDescent="0.2">
      <c r="B303" s="26" t="s">
        <v>668</v>
      </c>
      <c r="E303" s="26" t="s">
        <v>668</v>
      </c>
    </row>
    <row r="304" spans="2:5" ht="24.75" x14ac:dyDescent="0.2">
      <c r="B304" s="26" t="s">
        <v>669</v>
      </c>
      <c r="E304" s="26" t="s">
        <v>669</v>
      </c>
    </row>
    <row r="305" spans="2:5" ht="24.75" x14ac:dyDescent="0.2">
      <c r="B305" s="26" t="s">
        <v>663</v>
      </c>
      <c r="E305" s="26" t="s">
        <v>663</v>
      </c>
    </row>
    <row r="306" spans="2:5" x14ac:dyDescent="0.2">
      <c r="B306" s="26" t="s">
        <v>656</v>
      </c>
      <c r="E306" s="26" t="s">
        <v>656</v>
      </c>
    </row>
    <row r="307" spans="2:5" x14ac:dyDescent="0.2">
      <c r="B307" s="26" t="s">
        <v>670</v>
      </c>
      <c r="E307" s="26" t="s">
        <v>670</v>
      </c>
    </row>
    <row r="308" spans="2:5" x14ac:dyDescent="0.2">
      <c r="B308" s="26" t="s">
        <v>671</v>
      </c>
      <c r="E308" s="26" t="s">
        <v>671</v>
      </c>
    </row>
    <row r="309" spans="2:5" x14ac:dyDescent="0.2">
      <c r="B309" s="25"/>
      <c r="E309" s="25"/>
    </row>
    <row r="310" spans="2:5" x14ac:dyDescent="0.2">
      <c r="B310" s="24" t="s">
        <v>672</v>
      </c>
      <c r="E310" s="24" t="s">
        <v>672</v>
      </c>
    </row>
    <row r="311" spans="2:5" x14ac:dyDescent="0.2">
      <c r="B311" s="26" t="s">
        <v>673</v>
      </c>
      <c r="E311" s="26" t="s">
        <v>673</v>
      </c>
    </row>
    <row r="312" spans="2:5" ht="24.75" x14ac:dyDescent="0.2">
      <c r="B312" s="26" t="s">
        <v>674</v>
      </c>
      <c r="E312" s="26" t="s">
        <v>674</v>
      </c>
    </row>
    <row r="313" spans="2:5" ht="36.75" x14ac:dyDescent="0.2">
      <c r="B313" s="26" t="s">
        <v>675</v>
      </c>
      <c r="E313" s="26" t="s">
        <v>675</v>
      </c>
    </row>
    <row r="314" spans="2:5" x14ac:dyDescent="0.2">
      <c r="B314" s="26" t="s">
        <v>676</v>
      </c>
      <c r="E314" s="26" t="s">
        <v>676</v>
      </c>
    </row>
    <row r="315" spans="2:5" ht="24.75" x14ac:dyDescent="0.2">
      <c r="B315" s="26" t="s">
        <v>677</v>
      </c>
      <c r="E315" s="26" t="s">
        <v>677</v>
      </c>
    </row>
    <row r="316" spans="2:5" x14ac:dyDescent="0.2">
      <c r="B316" s="25"/>
      <c r="E316" s="25"/>
    </row>
    <row r="317" spans="2:5" x14ac:dyDescent="0.2">
      <c r="B317" s="26" t="s">
        <v>678</v>
      </c>
      <c r="E317" s="26" t="s">
        <v>678</v>
      </c>
    </row>
    <row r="318" spans="2:5" x14ac:dyDescent="0.2">
      <c r="B318" s="26" t="s">
        <v>679</v>
      </c>
      <c r="E318" s="26" t="s">
        <v>679</v>
      </c>
    </row>
    <row r="319" spans="2:5" ht="24.75" x14ac:dyDescent="0.2">
      <c r="B319" s="26" t="s">
        <v>680</v>
      </c>
      <c r="E319" s="26" t="s">
        <v>680</v>
      </c>
    </row>
    <row r="320" spans="2:5" x14ac:dyDescent="0.2">
      <c r="B320" s="26" t="s">
        <v>681</v>
      </c>
      <c r="E320" s="26" t="s">
        <v>681</v>
      </c>
    </row>
    <row r="321" spans="2:5" ht="36.75" x14ac:dyDescent="0.2">
      <c r="B321" s="26" t="s">
        <v>682</v>
      </c>
      <c r="E321" s="26" t="s">
        <v>682</v>
      </c>
    </row>
    <row r="322" spans="2:5" ht="24.75" x14ac:dyDescent="0.2">
      <c r="B322" s="26" t="s">
        <v>683</v>
      </c>
      <c r="E322" s="26" t="s">
        <v>683</v>
      </c>
    </row>
    <row r="323" spans="2:5" ht="24.75" x14ac:dyDescent="0.2">
      <c r="B323" s="26" t="s">
        <v>684</v>
      </c>
      <c r="E323" s="26" t="s">
        <v>684</v>
      </c>
    </row>
    <row r="324" spans="2:5" ht="48" x14ac:dyDescent="0.2">
      <c r="B324" s="26" t="s">
        <v>685</v>
      </c>
      <c r="E324" s="26" t="s">
        <v>685</v>
      </c>
    </row>
    <row r="325" spans="2:5" ht="24.75" x14ac:dyDescent="0.2">
      <c r="B325" s="26" t="s">
        <v>686</v>
      </c>
      <c r="E325" s="26" t="s">
        <v>686</v>
      </c>
    </row>
    <row r="326" spans="2:5" x14ac:dyDescent="0.2">
      <c r="B326" s="26" t="s">
        <v>687</v>
      </c>
      <c r="E326" s="26" t="s">
        <v>687</v>
      </c>
    </row>
    <row r="327" spans="2:5" ht="24.75" x14ac:dyDescent="0.2">
      <c r="B327" s="26" t="s">
        <v>688</v>
      </c>
      <c r="E327" s="26" t="s">
        <v>688</v>
      </c>
    </row>
    <row r="328" spans="2:5" x14ac:dyDescent="0.2">
      <c r="B328" s="26" t="s">
        <v>689</v>
      </c>
      <c r="E328" s="26" t="s">
        <v>689</v>
      </c>
    </row>
    <row r="329" spans="2:5" x14ac:dyDescent="0.2">
      <c r="B329" s="26" t="s">
        <v>690</v>
      </c>
      <c r="E329" s="26" t="s">
        <v>690</v>
      </c>
    </row>
    <row r="330" spans="2:5" x14ac:dyDescent="0.2">
      <c r="B330" s="25"/>
      <c r="E330" s="25"/>
    </row>
    <row r="331" spans="2:5" x14ac:dyDescent="0.2">
      <c r="B331" s="24" t="s">
        <v>691</v>
      </c>
      <c r="E331" s="24" t="s">
        <v>691</v>
      </c>
    </row>
    <row r="332" spans="2:5" x14ac:dyDescent="0.2">
      <c r="B332" s="26" t="s">
        <v>231</v>
      </c>
      <c r="E332" s="26" t="s">
        <v>231</v>
      </c>
    </row>
    <row r="333" spans="2:5" ht="36.75" x14ac:dyDescent="0.2">
      <c r="B333" s="26" t="s">
        <v>232</v>
      </c>
      <c r="E333" s="26" t="s">
        <v>232</v>
      </c>
    </row>
    <row r="334" spans="2:5" ht="36.75" x14ac:dyDescent="0.2">
      <c r="B334" s="26" t="s">
        <v>233</v>
      </c>
      <c r="E334" s="26" t="s">
        <v>233</v>
      </c>
    </row>
    <row r="335" spans="2:5" ht="36.75" x14ac:dyDescent="0.2">
      <c r="B335" s="26" t="s">
        <v>234</v>
      </c>
      <c r="E335" s="26" t="s">
        <v>234</v>
      </c>
    </row>
    <row r="336" spans="2:5" ht="36.75" x14ac:dyDescent="0.2">
      <c r="B336" s="26" t="s">
        <v>235</v>
      </c>
      <c r="E336" s="26" t="s">
        <v>235</v>
      </c>
    </row>
    <row r="337" spans="2:5" x14ac:dyDescent="0.2">
      <c r="B337" s="25"/>
      <c r="E337" s="25"/>
    </row>
    <row r="338" spans="2:5" x14ac:dyDescent="0.2">
      <c r="B338" s="26" t="s">
        <v>692</v>
      </c>
      <c r="E338" s="26" t="s">
        <v>692</v>
      </c>
    </row>
    <row r="339" spans="2:5" x14ac:dyDescent="0.2">
      <c r="B339" s="26" t="s">
        <v>693</v>
      </c>
      <c r="E339" s="26" t="s">
        <v>693</v>
      </c>
    </row>
    <row r="340" spans="2:5" x14ac:dyDescent="0.2">
      <c r="B340" s="26" t="s">
        <v>694</v>
      </c>
      <c r="E340" s="26" t="s">
        <v>694</v>
      </c>
    </row>
    <row r="341" spans="2:5" x14ac:dyDescent="0.2">
      <c r="B341" s="25"/>
      <c r="E341" s="25"/>
    </row>
    <row r="342" spans="2:5" x14ac:dyDescent="0.2">
      <c r="B342" s="26" t="s">
        <v>122</v>
      </c>
      <c r="E342" s="26" t="s">
        <v>122</v>
      </c>
    </row>
    <row r="343" spans="2:5" ht="24.75" x14ac:dyDescent="0.2">
      <c r="B343" s="26" t="s">
        <v>346</v>
      </c>
      <c r="E343" s="26" t="s">
        <v>346</v>
      </c>
    </row>
    <row r="344" spans="2:5" x14ac:dyDescent="0.2">
      <c r="B344" s="26" t="s">
        <v>142</v>
      </c>
      <c r="E344" s="26" t="s">
        <v>142</v>
      </c>
    </row>
    <row r="345" spans="2:5" x14ac:dyDescent="0.2">
      <c r="B345" s="26" t="s">
        <v>352</v>
      </c>
      <c r="E345" s="26" t="s">
        <v>352</v>
      </c>
    </row>
    <row r="346" spans="2:5" x14ac:dyDescent="0.2">
      <c r="B346" s="26" t="s">
        <v>354</v>
      </c>
      <c r="E346" s="26" t="s">
        <v>354</v>
      </c>
    </row>
    <row r="347" spans="2:5" x14ac:dyDescent="0.2">
      <c r="B347" s="26" t="s">
        <v>355</v>
      </c>
      <c r="E347" s="26" t="s">
        <v>355</v>
      </c>
    </row>
    <row r="348" spans="2:5" ht="36.75" x14ac:dyDescent="0.2">
      <c r="B348" s="26" t="s">
        <v>695</v>
      </c>
      <c r="E348" s="26" t="s">
        <v>695</v>
      </c>
    </row>
    <row r="349" spans="2:5" ht="36.75" x14ac:dyDescent="0.2">
      <c r="B349" s="26" t="s">
        <v>584</v>
      </c>
      <c r="E349" s="26" t="s">
        <v>584</v>
      </c>
    </row>
    <row r="350" spans="2:5" ht="24.75" x14ac:dyDescent="0.2">
      <c r="B350" s="26" t="s">
        <v>357</v>
      </c>
      <c r="E350" s="26" t="s">
        <v>357</v>
      </c>
    </row>
    <row r="351" spans="2:5" ht="24.75" x14ac:dyDescent="0.2">
      <c r="B351" s="26" t="s">
        <v>358</v>
      </c>
      <c r="E351" s="26" t="s">
        <v>358</v>
      </c>
    </row>
    <row r="352" spans="2:5" ht="24.75" x14ac:dyDescent="0.2">
      <c r="B352" s="26" t="s">
        <v>359</v>
      </c>
      <c r="E352" s="26" t="s">
        <v>359</v>
      </c>
    </row>
    <row r="353" spans="2:5" x14ac:dyDescent="0.2">
      <c r="B353" s="26" t="s">
        <v>360</v>
      </c>
      <c r="E353" s="26" t="s">
        <v>360</v>
      </c>
    </row>
    <row r="354" spans="2:5" ht="36.75" x14ac:dyDescent="0.2">
      <c r="B354" s="26" t="s">
        <v>361</v>
      </c>
      <c r="E354" s="26" t="s">
        <v>361</v>
      </c>
    </row>
    <row r="355" spans="2:5" x14ac:dyDescent="0.2">
      <c r="B355" s="26" t="s">
        <v>362</v>
      </c>
      <c r="E355" s="26" t="s">
        <v>362</v>
      </c>
    </row>
    <row r="356" spans="2:5" x14ac:dyDescent="0.2">
      <c r="B356" s="26" t="s">
        <v>244</v>
      </c>
      <c r="E356" s="26" t="s">
        <v>244</v>
      </c>
    </row>
    <row r="357" spans="2:5" x14ac:dyDescent="0.2">
      <c r="B357" s="26" t="s">
        <v>209</v>
      </c>
      <c r="E357" s="26" t="s">
        <v>209</v>
      </c>
    </row>
    <row r="358" spans="2:5" x14ac:dyDescent="0.2">
      <c r="B358" s="25"/>
      <c r="E358" s="25"/>
    </row>
    <row r="359" spans="2:5" x14ac:dyDescent="0.2">
      <c r="B359" s="26" t="s">
        <v>696</v>
      </c>
      <c r="E359" s="26" t="s">
        <v>696</v>
      </c>
    </row>
    <row r="360" spans="2:5" ht="36.75" x14ac:dyDescent="0.2">
      <c r="B360" s="26" t="s">
        <v>697</v>
      </c>
      <c r="E360" s="26" t="s">
        <v>697</v>
      </c>
    </row>
    <row r="361" spans="2:5" x14ac:dyDescent="0.2">
      <c r="B361" s="25"/>
      <c r="E361" s="25"/>
    </row>
    <row r="362" spans="2:5" ht="24.75" x14ac:dyDescent="0.2">
      <c r="B362" s="26" t="s">
        <v>698</v>
      </c>
      <c r="E362" s="26" t="s">
        <v>698</v>
      </c>
    </row>
    <row r="363" spans="2:5" ht="36.75" x14ac:dyDescent="0.2">
      <c r="B363" s="26" t="s">
        <v>699</v>
      </c>
      <c r="E363" s="26" t="s">
        <v>699</v>
      </c>
    </row>
    <row r="364" spans="2:5" ht="36.75" x14ac:dyDescent="0.2">
      <c r="B364" s="26" t="s">
        <v>700</v>
      </c>
      <c r="E364" s="26" t="s">
        <v>700</v>
      </c>
    </row>
    <row r="365" spans="2:5" ht="24.75" x14ac:dyDescent="0.2">
      <c r="B365" s="26" t="s">
        <v>701</v>
      </c>
      <c r="E365" s="26" t="s">
        <v>701</v>
      </c>
    </row>
    <row r="366" spans="2:5" ht="24.75" x14ac:dyDescent="0.2">
      <c r="B366" s="26" t="s">
        <v>702</v>
      </c>
      <c r="E366" s="26" t="s">
        <v>702</v>
      </c>
    </row>
    <row r="367" spans="2:5" ht="24.75" x14ac:dyDescent="0.2">
      <c r="B367" s="26" t="s">
        <v>703</v>
      </c>
      <c r="E367" s="26" t="s">
        <v>703</v>
      </c>
    </row>
    <row r="368" spans="2:5" ht="24.75" x14ac:dyDescent="0.2">
      <c r="B368" s="26" t="s">
        <v>704</v>
      </c>
      <c r="E368" s="26" t="s">
        <v>704</v>
      </c>
    </row>
    <row r="369" spans="2:5" ht="36.75" x14ac:dyDescent="0.2">
      <c r="B369" s="26" t="s">
        <v>705</v>
      </c>
      <c r="E369" s="26" t="s">
        <v>705</v>
      </c>
    </row>
    <row r="370" spans="2:5" x14ac:dyDescent="0.2">
      <c r="B370" s="25"/>
      <c r="E370" s="25"/>
    </row>
    <row r="371" spans="2:5" x14ac:dyDescent="0.2">
      <c r="B371" s="26" t="s">
        <v>706</v>
      </c>
      <c r="E371" s="26" t="s">
        <v>706</v>
      </c>
    </row>
    <row r="372" spans="2:5" ht="24.75" x14ac:dyDescent="0.2">
      <c r="B372" s="26" t="s">
        <v>707</v>
      </c>
      <c r="E372" s="26" t="s">
        <v>707</v>
      </c>
    </row>
    <row r="373" spans="2:5" ht="24.75" x14ac:dyDescent="0.2">
      <c r="B373" s="26" t="s">
        <v>708</v>
      </c>
      <c r="E373" s="26" t="s">
        <v>708</v>
      </c>
    </row>
    <row r="374" spans="2:5" ht="48" x14ac:dyDescent="0.2">
      <c r="B374" s="26" t="s">
        <v>709</v>
      </c>
      <c r="E374" s="26" t="s">
        <v>709</v>
      </c>
    </row>
    <row r="375" spans="2:5" ht="48" x14ac:dyDescent="0.2">
      <c r="B375" s="26" t="s">
        <v>710</v>
      </c>
      <c r="E375" s="26" t="s">
        <v>710</v>
      </c>
    </row>
    <row r="376" spans="2:5" x14ac:dyDescent="0.2">
      <c r="B376" s="26" t="s">
        <v>711</v>
      </c>
      <c r="E376" s="26" t="s">
        <v>711</v>
      </c>
    </row>
    <row r="377" spans="2:5" x14ac:dyDescent="0.2">
      <c r="B377" s="26" t="s">
        <v>712</v>
      </c>
      <c r="E377" s="26" t="s">
        <v>712</v>
      </c>
    </row>
    <row r="378" spans="2:5" ht="36.75" x14ac:dyDescent="0.2">
      <c r="B378" s="26" t="s">
        <v>713</v>
      </c>
      <c r="E378" s="26" t="s">
        <v>713</v>
      </c>
    </row>
    <row r="379" spans="2:5" ht="36.75" x14ac:dyDescent="0.2">
      <c r="B379" s="26" t="s">
        <v>714</v>
      </c>
      <c r="E379" s="26" t="s">
        <v>714</v>
      </c>
    </row>
    <row r="380" spans="2:5" ht="24.75" x14ac:dyDescent="0.2">
      <c r="B380" s="26" t="s">
        <v>715</v>
      </c>
      <c r="E380" s="26" t="s">
        <v>715</v>
      </c>
    </row>
    <row r="381" spans="2:5" ht="36.75" x14ac:dyDescent="0.2">
      <c r="B381" s="26" t="s">
        <v>716</v>
      </c>
      <c r="E381" s="26" t="s">
        <v>716</v>
      </c>
    </row>
    <row r="382" spans="2:5" ht="36.75" x14ac:dyDescent="0.2">
      <c r="B382" s="26" t="s">
        <v>717</v>
      </c>
      <c r="E382" s="26" t="s">
        <v>717</v>
      </c>
    </row>
    <row r="383" spans="2:5" ht="36.75" x14ac:dyDescent="0.2">
      <c r="B383" s="26" t="s">
        <v>718</v>
      </c>
      <c r="E383" s="26" t="s">
        <v>718</v>
      </c>
    </row>
    <row r="384" spans="2:5" x14ac:dyDescent="0.2">
      <c r="B384" s="26" t="s">
        <v>719</v>
      </c>
      <c r="E384" s="26" t="s">
        <v>719</v>
      </c>
    </row>
    <row r="385" spans="2:5" x14ac:dyDescent="0.2">
      <c r="B385" s="26" t="s">
        <v>720</v>
      </c>
      <c r="E385" s="26" t="s">
        <v>720</v>
      </c>
    </row>
    <row r="386" spans="2:5" x14ac:dyDescent="0.2">
      <c r="B386" s="26" t="s">
        <v>149</v>
      </c>
      <c r="E386" s="26" t="s">
        <v>149</v>
      </c>
    </row>
    <row r="387" spans="2:5" x14ac:dyDescent="0.2">
      <c r="B387" s="26" t="s">
        <v>153</v>
      </c>
      <c r="E387" s="26" t="s">
        <v>153</v>
      </c>
    </row>
    <row r="388" spans="2:5" x14ac:dyDescent="0.2">
      <c r="B388" s="25"/>
      <c r="E388" s="25"/>
    </row>
    <row r="389" spans="2:5" x14ac:dyDescent="0.2">
      <c r="B389" s="24" t="s">
        <v>721</v>
      </c>
      <c r="E389" s="24" t="s">
        <v>721</v>
      </c>
    </row>
    <row r="390" spans="2:5" x14ac:dyDescent="0.2">
      <c r="B390" s="26" t="s">
        <v>722</v>
      </c>
      <c r="E390" s="26" t="s">
        <v>722</v>
      </c>
    </row>
    <row r="391" spans="2:5" x14ac:dyDescent="0.2">
      <c r="B391" s="26" t="s">
        <v>723</v>
      </c>
      <c r="E391" s="26" t="s">
        <v>723</v>
      </c>
    </row>
    <row r="392" spans="2:5" x14ac:dyDescent="0.2">
      <c r="B392" s="26" t="s">
        <v>122</v>
      </c>
      <c r="E392" s="26" t="s">
        <v>122</v>
      </c>
    </row>
    <row r="393" spans="2:5" ht="36.75" x14ac:dyDescent="0.2">
      <c r="B393" s="26" t="s">
        <v>724</v>
      </c>
      <c r="E393" s="26" t="s">
        <v>724</v>
      </c>
    </row>
    <row r="394" spans="2:5" x14ac:dyDescent="0.2">
      <c r="B394" s="26" t="s">
        <v>153</v>
      </c>
      <c r="E394" s="26" t="s">
        <v>153</v>
      </c>
    </row>
    <row r="395" spans="2:5" x14ac:dyDescent="0.2">
      <c r="B395" s="25"/>
      <c r="E395" s="25"/>
    </row>
    <row r="396" spans="2:5" ht="24.75" x14ac:dyDescent="0.2">
      <c r="B396" s="26" t="s">
        <v>725</v>
      </c>
      <c r="E396" s="26" t="s">
        <v>725</v>
      </c>
    </row>
    <row r="397" spans="2:5" x14ac:dyDescent="0.2">
      <c r="B397" s="26" t="s">
        <v>726</v>
      </c>
      <c r="E397" s="26" t="s">
        <v>726</v>
      </c>
    </row>
    <row r="398" spans="2:5" ht="24.75" x14ac:dyDescent="0.2">
      <c r="B398" s="26" t="s">
        <v>727</v>
      </c>
      <c r="E398" s="26" t="s">
        <v>727</v>
      </c>
    </row>
    <row r="399" spans="2:5" ht="36.75" x14ac:dyDescent="0.2">
      <c r="B399" s="26" t="s">
        <v>728</v>
      </c>
      <c r="E399" s="26" t="s">
        <v>728</v>
      </c>
    </row>
    <row r="400" spans="2:5" ht="24.75" x14ac:dyDescent="0.2">
      <c r="B400" s="26" t="s">
        <v>653</v>
      </c>
      <c r="E400" s="26" t="s">
        <v>653</v>
      </c>
    </row>
    <row r="401" spans="2:5" ht="24.75" x14ac:dyDescent="0.2">
      <c r="B401" s="26" t="s">
        <v>654</v>
      </c>
      <c r="E401" s="26" t="s">
        <v>654</v>
      </c>
    </row>
    <row r="402" spans="2:5" ht="24.75" x14ac:dyDescent="0.2">
      <c r="B402" s="26" t="s">
        <v>729</v>
      </c>
      <c r="E402" s="26" t="s">
        <v>729</v>
      </c>
    </row>
    <row r="403" spans="2:5" x14ac:dyDescent="0.2">
      <c r="B403" s="26" t="s">
        <v>656</v>
      </c>
      <c r="E403" s="26" t="s">
        <v>656</v>
      </c>
    </row>
    <row r="404" spans="2:5" ht="24.75" x14ac:dyDescent="0.2">
      <c r="B404" s="26" t="s">
        <v>730</v>
      </c>
      <c r="E404" s="26" t="s">
        <v>730</v>
      </c>
    </row>
    <row r="405" spans="2:5" ht="24.75" x14ac:dyDescent="0.2">
      <c r="B405" s="26" t="s">
        <v>731</v>
      </c>
      <c r="E405" s="26" t="s">
        <v>731</v>
      </c>
    </row>
    <row r="406" spans="2:5" ht="24.75" x14ac:dyDescent="0.2">
      <c r="B406" s="26" t="s">
        <v>732</v>
      </c>
      <c r="E406" s="26" t="s">
        <v>732</v>
      </c>
    </row>
    <row r="407" spans="2:5" ht="24.75" x14ac:dyDescent="0.2">
      <c r="B407" s="26" t="s">
        <v>733</v>
      </c>
      <c r="E407" s="26" t="s">
        <v>733</v>
      </c>
    </row>
    <row r="408" spans="2:5" ht="24.75" x14ac:dyDescent="0.2">
      <c r="B408" s="26" t="s">
        <v>734</v>
      </c>
      <c r="E408" s="26" t="s">
        <v>734</v>
      </c>
    </row>
    <row r="409" spans="2:5" ht="36.75" x14ac:dyDescent="0.2">
      <c r="B409" s="26" t="s">
        <v>735</v>
      </c>
      <c r="E409" s="26" t="s">
        <v>735</v>
      </c>
    </row>
    <row r="410" spans="2:5" ht="36.75" x14ac:dyDescent="0.2">
      <c r="B410" s="26" t="s">
        <v>736</v>
      </c>
      <c r="E410" s="26" t="s">
        <v>736</v>
      </c>
    </row>
    <row r="411" spans="2:5" ht="24.75" x14ac:dyDescent="0.2">
      <c r="B411" s="26" t="s">
        <v>737</v>
      </c>
      <c r="E411" s="26" t="s">
        <v>737</v>
      </c>
    </row>
    <row r="412" spans="2:5" x14ac:dyDescent="0.2">
      <c r="B412" s="25"/>
      <c r="E412" s="25"/>
    </row>
    <row r="413" spans="2:5" ht="24.75" x14ac:dyDescent="0.2">
      <c r="B413" s="26" t="s">
        <v>738</v>
      </c>
      <c r="E413" s="26" t="s">
        <v>738</v>
      </c>
    </row>
    <row r="414" spans="2:5" ht="24.75" x14ac:dyDescent="0.2">
      <c r="B414" s="26" t="s">
        <v>739</v>
      </c>
      <c r="E414" s="26" t="s">
        <v>739</v>
      </c>
    </row>
    <row r="415" spans="2:5" ht="24.75" x14ac:dyDescent="0.2">
      <c r="B415" s="26" t="s">
        <v>740</v>
      </c>
      <c r="E415" s="26" t="s">
        <v>740</v>
      </c>
    </row>
    <row r="416" spans="2:5" ht="24.75" x14ac:dyDescent="0.2">
      <c r="B416" s="26" t="s">
        <v>741</v>
      </c>
      <c r="E416" s="26" t="s">
        <v>741</v>
      </c>
    </row>
    <row r="417" spans="2:5" x14ac:dyDescent="0.2">
      <c r="B417" s="25"/>
      <c r="E417" s="25"/>
    </row>
    <row r="418" spans="2:5" ht="36.75" x14ac:dyDescent="0.2">
      <c r="B418" s="26" t="s">
        <v>742</v>
      </c>
      <c r="E418" s="26" t="s">
        <v>742</v>
      </c>
    </row>
    <row r="419" spans="2:5" ht="24.75" x14ac:dyDescent="0.2">
      <c r="B419" s="26" t="s">
        <v>743</v>
      </c>
      <c r="E419" s="26" t="s">
        <v>743</v>
      </c>
    </row>
    <row r="420" spans="2:5" ht="24.75" x14ac:dyDescent="0.2">
      <c r="B420" s="26" t="s">
        <v>744</v>
      </c>
      <c r="E420" s="26" t="s">
        <v>744</v>
      </c>
    </row>
    <row r="421" spans="2:5" ht="24.75" x14ac:dyDescent="0.2">
      <c r="B421" s="26" t="s">
        <v>745</v>
      </c>
      <c r="E421" s="26" t="s">
        <v>745</v>
      </c>
    </row>
    <row r="422" spans="2:5" ht="24.75" x14ac:dyDescent="0.2">
      <c r="B422" s="26" t="s">
        <v>746</v>
      </c>
      <c r="E422" s="26" t="s">
        <v>746</v>
      </c>
    </row>
    <row r="423" spans="2:5" x14ac:dyDescent="0.2">
      <c r="B423" s="25"/>
      <c r="E423" s="25"/>
    </row>
    <row r="424" spans="2:5" x14ac:dyDescent="0.2">
      <c r="B424" s="26" t="s">
        <v>271</v>
      </c>
      <c r="E424" s="26" t="s">
        <v>271</v>
      </c>
    </row>
    <row r="425" spans="2:5" x14ac:dyDescent="0.2">
      <c r="B425" s="26" t="s">
        <v>747</v>
      </c>
      <c r="E425" s="26" t="s">
        <v>747</v>
      </c>
    </row>
    <row r="426" spans="2:5" ht="24.75" x14ac:dyDescent="0.2">
      <c r="B426" s="26" t="s">
        <v>748</v>
      </c>
      <c r="E426" s="26" t="s">
        <v>748</v>
      </c>
    </row>
    <row r="427" spans="2:5" x14ac:dyDescent="0.2">
      <c r="B427" s="26" t="s">
        <v>273</v>
      </c>
      <c r="E427" s="26" t="s">
        <v>273</v>
      </c>
    </row>
    <row r="428" spans="2:5" ht="36.75" x14ac:dyDescent="0.2">
      <c r="B428" s="26" t="s">
        <v>749</v>
      </c>
      <c r="E428" s="26" t="s">
        <v>749</v>
      </c>
    </row>
    <row r="429" spans="2:5" ht="24.75" x14ac:dyDescent="0.2">
      <c r="B429" s="26" t="s">
        <v>750</v>
      </c>
      <c r="E429" s="26" t="s">
        <v>750</v>
      </c>
    </row>
    <row r="430" spans="2:5" ht="24.75" x14ac:dyDescent="0.2">
      <c r="B430" s="26" t="s">
        <v>751</v>
      </c>
      <c r="E430" s="26" t="s">
        <v>751</v>
      </c>
    </row>
    <row r="431" spans="2:5" ht="24.75" x14ac:dyDescent="0.2">
      <c r="B431" s="26" t="s">
        <v>752</v>
      </c>
      <c r="E431" s="26" t="s">
        <v>752</v>
      </c>
    </row>
    <row r="432" spans="2:5" ht="36.75" x14ac:dyDescent="0.2">
      <c r="B432" s="26" t="s">
        <v>753</v>
      </c>
      <c r="E432" s="26" t="s">
        <v>753</v>
      </c>
    </row>
    <row r="433" spans="2:5" ht="36.75" x14ac:dyDescent="0.2">
      <c r="B433" s="26" t="s">
        <v>754</v>
      </c>
      <c r="E433" s="26" t="s">
        <v>754</v>
      </c>
    </row>
    <row r="434" spans="2:5" ht="24.75" x14ac:dyDescent="0.2">
      <c r="B434" s="26" t="s">
        <v>755</v>
      </c>
      <c r="E434" s="26" t="s">
        <v>755</v>
      </c>
    </row>
    <row r="435" spans="2:5" ht="36.75" x14ac:dyDescent="0.2">
      <c r="B435" s="26" t="s">
        <v>756</v>
      </c>
      <c r="E435" s="26" t="s">
        <v>756</v>
      </c>
    </row>
    <row r="436" spans="2:5" ht="24.75" x14ac:dyDescent="0.2">
      <c r="B436" s="26" t="s">
        <v>757</v>
      </c>
      <c r="E436" s="26" t="s">
        <v>757</v>
      </c>
    </row>
    <row r="437" spans="2:5" x14ac:dyDescent="0.2">
      <c r="B437" s="26" t="s">
        <v>149</v>
      </c>
      <c r="E437" s="26" t="s">
        <v>149</v>
      </c>
    </row>
    <row r="438" spans="2:5" x14ac:dyDescent="0.2">
      <c r="B438" s="26" t="s">
        <v>229</v>
      </c>
      <c r="E438" s="26" t="s">
        <v>229</v>
      </c>
    </row>
    <row r="439" spans="2:5" x14ac:dyDescent="0.2">
      <c r="B439" s="26" t="s">
        <v>758</v>
      </c>
      <c r="E439" s="26" t="s">
        <v>758</v>
      </c>
    </row>
    <row r="440" spans="2:5" x14ac:dyDescent="0.2">
      <c r="B440" s="26" t="s">
        <v>165</v>
      </c>
      <c r="E440" s="26" t="s">
        <v>165</v>
      </c>
    </row>
    <row r="441" spans="2:5" x14ac:dyDescent="0.2">
      <c r="B441" s="25"/>
      <c r="E441" s="25"/>
    </row>
    <row r="442" spans="2:5" x14ac:dyDescent="0.2">
      <c r="B442" s="25"/>
      <c r="E442" s="25"/>
    </row>
    <row r="443" spans="2:5" ht="36.75" x14ac:dyDescent="0.2">
      <c r="B443" s="24" t="s">
        <v>303</v>
      </c>
      <c r="E443" s="24" t="s">
        <v>303</v>
      </c>
    </row>
    <row r="444" spans="2:5" ht="24.75" x14ac:dyDescent="0.2">
      <c r="B444" s="24" t="s">
        <v>759</v>
      </c>
      <c r="E444" s="24" t="s">
        <v>759</v>
      </c>
    </row>
    <row r="445" spans="2:5" ht="36.75" x14ac:dyDescent="0.2">
      <c r="B445" s="24" t="s">
        <v>303</v>
      </c>
      <c r="E445" s="24" t="s">
        <v>303</v>
      </c>
    </row>
    <row r="446" spans="2:5" x14ac:dyDescent="0.2">
      <c r="B446" s="25"/>
      <c r="E446" s="25"/>
    </row>
    <row r="447" spans="2:5" x14ac:dyDescent="0.2">
      <c r="B447" s="26" t="s">
        <v>310</v>
      </c>
      <c r="E447" s="26" t="s">
        <v>310</v>
      </c>
    </row>
    <row r="448" spans="2:5" x14ac:dyDescent="0.2">
      <c r="B448" s="26" t="s">
        <v>105</v>
      </c>
      <c r="E448" s="26" t="s">
        <v>105</v>
      </c>
    </row>
    <row r="449" spans="2:5" x14ac:dyDescent="0.2">
      <c r="B449" s="26" t="s">
        <v>106</v>
      </c>
      <c r="E449" s="26" t="s">
        <v>106</v>
      </c>
    </row>
    <row r="450" spans="2:5" x14ac:dyDescent="0.2">
      <c r="B450" s="26" t="s">
        <v>108</v>
      </c>
      <c r="E450" s="26" t="s">
        <v>108</v>
      </c>
    </row>
    <row r="451" spans="2:5" x14ac:dyDescent="0.2">
      <c r="B451" s="26" t="s">
        <v>311</v>
      </c>
      <c r="E451" s="26" t="s">
        <v>311</v>
      </c>
    </row>
    <row r="452" spans="2:5" x14ac:dyDescent="0.2">
      <c r="B452" s="26" t="s">
        <v>114</v>
      </c>
      <c r="E452" s="26" t="s">
        <v>114</v>
      </c>
    </row>
    <row r="453" spans="2:5" x14ac:dyDescent="0.2">
      <c r="B453" s="26" t="s">
        <v>312</v>
      </c>
      <c r="E453" s="26" t="s">
        <v>312</v>
      </c>
    </row>
    <row r="454" spans="2:5" x14ac:dyDescent="0.2">
      <c r="B454" s="26" t="s">
        <v>313</v>
      </c>
      <c r="E454" s="26" t="s">
        <v>313</v>
      </c>
    </row>
    <row r="455" spans="2:5" x14ac:dyDescent="0.2">
      <c r="B455" s="26" t="s">
        <v>221</v>
      </c>
      <c r="E455" s="26" t="s">
        <v>221</v>
      </c>
    </row>
    <row r="456" spans="2:5" x14ac:dyDescent="0.2">
      <c r="B456" s="26" t="s">
        <v>113</v>
      </c>
      <c r="E456" s="26" t="s">
        <v>113</v>
      </c>
    </row>
    <row r="457" spans="2:5" x14ac:dyDescent="0.2">
      <c r="B457" s="26" t="s">
        <v>433</v>
      </c>
      <c r="E457" s="26" t="s">
        <v>433</v>
      </c>
    </row>
    <row r="458" spans="2:5" x14ac:dyDescent="0.2">
      <c r="B458" s="26" t="s">
        <v>315</v>
      </c>
      <c r="E458" s="26" t="s">
        <v>315</v>
      </c>
    </row>
    <row r="459" spans="2:5" ht="24.75" x14ac:dyDescent="0.2">
      <c r="B459" s="26" t="s">
        <v>316</v>
      </c>
      <c r="E459" s="26" t="s">
        <v>316</v>
      </c>
    </row>
    <row r="460" spans="2:5" ht="24.75" x14ac:dyDescent="0.2">
      <c r="B460" s="26" t="s">
        <v>317</v>
      </c>
      <c r="E460" s="26" t="s">
        <v>317</v>
      </c>
    </row>
    <row r="461" spans="2:5" x14ac:dyDescent="0.2">
      <c r="B461" s="26" t="s">
        <v>331</v>
      </c>
      <c r="E461" s="26" t="s">
        <v>331</v>
      </c>
    </row>
    <row r="462" spans="2:5" x14ac:dyDescent="0.2">
      <c r="B462" s="25"/>
      <c r="E462" s="25"/>
    </row>
    <row r="463" spans="2:5" ht="24.75" x14ac:dyDescent="0.2">
      <c r="B463" s="24" t="s">
        <v>318</v>
      </c>
      <c r="E463" s="24" t="s">
        <v>318</v>
      </c>
    </row>
    <row r="464" spans="2:5" x14ac:dyDescent="0.2">
      <c r="B464" s="26" t="s">
        <v>319</v>
      </c>
      <c r="E464" s="26" t="s">
        <v>319</v>
      </c>
    </row>
    <row r="465" spans="2:5" x14ac:dyDescent="0.2">
      <c r="B465" s="26" t="s">
        <v>320</v>
      </c>
      <c r="E465" s="26" t="s">
        <v>320</v>
      </c>
    </row>
    <row r="466" spans="2:5" x14ac:dyDescent="0.2">
      <c r="B466" s="26" t="s">
        <v>321</v>
      </c>
      <c r="E466" s="26" t="s">
        <v>321</v>
      </c>
    </row>
    <row r="467" spans="2:5" ht="24.75" x14ac:dyDescent="0.2">
      <c r="B467" s="26" t="s">
        <v>434</v>
      </c>
      <c r="E467" s="26" t="s">
        <v>434</v>
      </c>
    </row>
    <row r="468" spans="2:5" ht="24.75" x14ac:dyDescent="0.2">
      <c r="B468" s="26" t="s">
        <v>435</v>
      </c>
      <c r="E468" s="26" t="s">
        <v>435</v>
      </c>
    </row>
    <row r="469" spans="2:5" x14ac:dyDescent="0.2">
      <c r="B469" s="26" t="s">
        <v>436</v>
      </c>
      <c r="E469" s="26" t="s">
        <v>436</v>
      </c>
    </row>
    <row r="470" spans="2:5" ht="36.75" x14ac:dyDescent="0.2">
      <c r="B470" s="24" t="s">
        <v>325</v>
      </c>
      <c r="E470" s="24" t="s">
        <v>325</v>
      </c>
    </row>
    <row r="471" spans="2:5" x14ac:dyDescent="0.2">
      <c r="B471" s="25"/>
      <c r="E471" s="25"/>
    </row>
    <row r="472" spans="2:5" ht="36.75" x14ac:dyDescent="0.2">
      <c r="B472" s="26" t="s">
        <v>118</v>
      </c>
      <c r="E472" s="26" t="s">
        <v>118</v>
      </c>
    </row>
    <row r="473" spans="2:5" ht="24.75" x14ac:dyDescent="0.2">
      <c r="B473" s="26" t="s">
        <v>119</v>
      </c>
      <c r="E473" s="26" t="s">
        <v>119</v>
      </c>
    </row>
    <row r="474" spans="2:5" x14ac:dyDescent="0.2">
      <c r="B474" s="25"/>
      <c r="E474" s="25"/>
    </row>
    <row r="475" spans="2:5" ht="24.75" x14ac:dyDescent="0.2">
      <c r="B475" s="26" t="s">
        <v>327</v>
      </c>
      <c r="E475" s="26" t="s">
        <v>327</v>
      </c>
    </row>
    <row r="476" spans="2:5" ht="36.75" x14ac:dyDescent="0.2">
      <c r="B476" s="26" t="s">
        <v>760</v>
      </c>
      <c r="E476" s="26" t="s">
        <v>760</v>
      </c>
    </row>
    <row r="477" spans="2:5" x14ac:dyDescent="0.2">
      <c r="B477" s="26" t="s">
        <v>228</v>
      </c>
      <c r="E477" s="26" t="s">
        <v>228</v>
      </c>
    </row>
    <row r="478" spans="2:5" x14ac:dyDescent="0.2">
      <c r="B478" s="26" t="s">
        <v>229</v>
      </c>
      <c r="E478" s="26" t="s">
        <v>229</v>
      </c>
    </row>
    <row r="479" spans="2:5" x14ac:dyDescent="0.2">
      <c r="B479" s="25"/>
      <c r="E479" s="25"/>
    </row>
    <row r="480" spans="2:5" x14ac:dyDescent="0.2">
      <c r="B480" s="26" t="s">
        <v>332</v>
      </c>
      <c r="E480" s="26" t="s">
        <v>332</v>
      </c>
    </row>
    <row r="481" spans="2:5" x14ac:dyDescent="0.2">
      <c r="B481" s="26" t="s">
        <v>122</v>
      </c>
      <c r="E481" s="26" t="s">
        <v>122</v>
      </c>
    </row>
    <row r="482" spans="2:5" ht="36.75" x14ac:dyDescent="0.2">
      <c r="B482" s="26" t="s">
        <v>333</v>
      </c>
      <c r="E482" s="26" t="s">
        <v>333</v>
      </c>
    </row>
    <row r="483" spans="2:5" x14ac:dyDescent="0.2">
      <c r="B483" s="26" t="s">
        <v>153</v>
      </c>
      <c r="E483" s="26" t="s">
        <v>153</v>
      </c>
    </row>
    <row r="484" spans="2:5" x14ac:dyDescent="0.2">
      <c r="B484" s="25"/>
      <c r="E484" s="25"/>
    </row>
    <row r="485" spans="2:5" x14ac:dyDescent="0.2">
      <c r="B485" s="26" t="s">
        <v>334</v>
      </c>
      <c r="E485" s="26" t="s">
        <v>334</v>
      </c>
    </row>
    <row r="486" spans="2:5" ht="36.75" x14ac:dyDescent="0.2">
      <c r="B486" s="26" t="s">
        <v>335</v>
      </c>
      <c r="E486" s="26" t="s">
        <v>335</v>
      </c>
    </row>
    <row r="487" spans="2:5" x14ac:dyDescent="0.2">
      <c r="B487" s="26" t="s">
        <v>228</v>
      </c>
      <c r="E487" s="26" t="s">
        <v>228</v>
      </c>
    </row>
    <row r="488" spans="2:5" x14ac:dyDescent="0.2">
      <c r="B488" s="26" t="s">
        <v>229</v>
      </c>
      <c r="E488" s="26" t="s">
        <v>229</v>
      </c>
    </row>
    <row r="489" spans="2:5" x14ac:dyDescent="0.2">
      <c r="B489" s="25"/>
      <c r="E489" s="25"/>
    </row>
    <row r="490" spans="2:5" ht="36.75" x14ac:dyDescent="0.2">
      <c r="B490" s="26" t="s">
        <v>337</v>
      </c>
      <c r="E490" s="26" t="s">
        <v>337</v>
      </c>
    </row>
    <row r="491" spans="2:5" ht="36.75" x14ac:dyDescent="0.2">
      <c r="B491" s="26" t="s">
        <v>761</v>
      </c>
      <c r="E491" s="26" t="s">
        <v>761</v>
      </c>
    </row>
    <row r="492" spans="2:5" x14ac:dyDescent="0.2">
      <c r="B492" s="25"/>
      <c r="E492" s="25"/>
    </row>
    <row r="493" spans="2:5" x14ac:dyDescent="0.2">
      <c r="B493" s="26" t="s">
        <v>340</v>
      </c>
      <c r="E493" s="26" t="s">
        <v>340</v>
      </c>
    </row>
    <row r="494" spans="2:5" x14ac:dyDescent="0.2">
      <c r="B494" s="26" t="s">
        <v>341</v>
      </c>
      <c r="E494" s="26" t="s">
        <v>341</v>
      </c>
    </row>
    <row r="495" spans="2:5" x14ac:dyDescent="0.2">
      <c r="B495" s="25"/>
      <c r="E495" s="25"/>
    </row>
    <row r="496" spans="2:5" x14ac:dyDescent="0.2">
      <c r="B496" s="26" t="s">
        <v>231</v>
      </c>
      <c r="E496" s="26" t="s">
        <v>231</v>
      </c>
    </row>
    <row r="497" spans="2:5" ht="36.75" x14ac:dyDescent="0.2">
      <c r="B497" s="26" t="s">
        <v>232</v>
      </c>
      <c r="E497" s="26" t="s">
        <v>232</v>
      </c>
    </row>
    <row r="498" spans="2:5" ht="36.75" x14ac:dyDescent="0.2">
      <c r="B498" s="26" t="s">
        <v>233</v>
      </c>
      <c r="E498" s="26" t="s">
        <v>233</v>
      </c>
    </row>
    <row r="499" spans="2:5" ht="36.75" x14ac:dyDescent="0.2">
      <c r="B499" s="26" t="s">
        <v>234</v>
      </c>
      <c r="E499" s="26" t="s">
        <v>234</v>
      </c>
    </row>
    <row r="500" spans="2:5" ht="36.75" x14ac:dyDescent="0.2">
      <c r="B500" s="26" t="s">
        <v>235</v>
      </c>
      <c r="E500" s="26" t="s">
        <v>235</v>
      </c>
    </row>
    <row r="501" spans="2:5" x14ac:dyDescent="0.2">
      <c r="B501" s="25"/>
      <c r="E501" s="25"/>
    </row>
    <row r="502" spans="2:5" x14ac:dyDescent="0.2">
      <c r="B502" s="26" t="s">
        <v>122</v>
      </c>
      <c r="E502" s="26" t="s">
        <v>122</v>
      </c>
    </row>
    <row r="503" spans="2:5" ht="24.75" x14ac:dyDescent="0.2">
      <c r="B503" s="26" t="s">
        <v>346</v>
      </c>
      <c r="E503" s="26" t="s">
        <v>346</v>
      </c>
    </row>
    <row r="504" spans="2:5" x14ac:dyDescent="0.2">
      <c r="B504" s="26" t="s">
        <v>142</v>
      </c>
      <c r="E504" s="26" t="s">
        <v>142</v>
      </c>
    </row>
    <row r="505" spans="2:5" ht="24.75" x14ac:dyDescent="0.2">
      <c r="B505" s="26" t="s">
        <v>347</v>
      </c>
      <c r="E505" s="26" t="s">
        <v>347</v>
      </c>
    </row>
    <row r="506" spans="2:5" ht="24.75" x14ac:dyDescent="0.2">
      <c r="B506" s="26" t="s">
        <v>348</v>
      </c>
      <c r="E506" s="26" t="s">
        <v>348</v>
      </c>
    </row>
    <row r="507" spans="2:5" ht="24.75" x14ac:dyDescent="0.2">
      <c r="B507" s="26" t="s">
        <v>349</v>
      </c>
      <c r="E507" s="26" t="s">
        <v>349</v>
      </c>
    </row>
    <row r="508" spans="2:5" ht="24.75" x14ac:dyDescent="0.2">
      <c r="B508" s="26" t="s">
        <v>762</v>
      </c>
      <c r="E508" s="26" t="s">
        <v>762</v>
      </c>
    </row>
    <row r="509" spans="2:5" ht="24.75" x14ac:dyDescent="0.2">
      <c r="B509" s="26" t="s">
        <v>763</v>
      </c>
      <c r="E509" s="26" t="s">
        <v>763</v>
      </c>
    </row>
    <row r="510" spans="2:5" x14ac:dyDescent="0.2">
      <c r="B510" s="25"/>
      <c r="E510" s="25"/>
    </row>
    <row r="511" spans="2:5" x14ac:dyDescent="0.2">
      <c r="B511" s="26" t="s">
        <v>354</v>
      </c>
      <c r="E511" s="26" t="s">
        <v>354</v>
      </c>
    </row>
    <row r="512" spans="2:5" x14ac:dyDescent="0.2">
      <c r="B512" s="26" t="s">
        <v>355</v>
      </c>
      <c r="E512" s="26" t="s">
        <v>355</v>
      </c>
    </row>
    <row r="513" spans="2:5" ht="48" x14ac:dyDescent="0.2">
      <c r="B513" s="26" t="s">
        <v>764</v>
      </c>
      <c r="E513" s="26" t="s">
        <v>764</v>
      </c>
    </row>
    <row r="514" spans="2:5" ht="24.75" x14ac:dyDescent="0.2">
      <c r="B514" s="26" t="s">
        <v>358</v>
      </c>
      <c r="E514" s="26" t="s">
        <v>358</v>
      </c>
    </row>
    <row r="515" spans="2:5" ht="24.75" x14ac:dyDescent="0.2">
      <c r="B515" s="26" t="s">
        <v>359</v>
      </c>
      <c r="E515" s="26" t="s">
        <v>359</v>
      </c>
    </row>
    <row r="516" spans="2:5" x14ac:dyDescent="0.2">
      <c r="B516" s="26" t="s">
        <v>360</v>
      </c>
      <c r="E516" s="26" t="s">
        <v>360</v>
      </c>
    </row>
    <row r="517" spans="2:5" ht="36.75" x14ac:dyDescent="0.2">
      <c r="B517" s="26" t="s">
        <v>765</v>
      </c>
      <c r="E517" s="26" t="s">
        <v>765</v>
      </c>
    </row>
    <row r="518" spans="2:5" x14ac:dyDescent="0.2">
      <c r="B518" s="26" t="s">
        <v>362</v>
      </c>
      <c r="E518" s="26" t="s">
        <v>362</v>
      </c>
    </row>
    <row r="519" spans="2:5" x14ac:dyDescent="0.2">
      <c r="B519" s="26" t="s">
        <v>244</v>
      </c>
      <c r="E519" s="26" t="s">
        <v>244</v>
      </c>
    </row>
    <row r="520" spans="2:5" x14ac:dyDescent="0.2">
      <c r="B520" s="26" t="s">
        <v>209</v>
      </c>
      <c r="E520" s="26" t="s">
        <v>209</v>
      </c>
    </row>
    <row r="521" spans="2:5" x14ac:dyDescent="0.2">
      <c r="B521" s="25"/>
      <c r="E521" s="25"/>
    </row>
    <row r="522" spans="2:5" x14ac:dyDescent="0.2">
      <c r="B522" s="26" t="s">
        <v>364</v>
      </c>
      <c r="E522" s="26" t="s">
        <v>364</v>
      </c>
    </row>
    <row r="523" spans="2:5" ht="24.75" x14ac:dyDescent="0.2">
      <c r="B523" s="26" t="s">
        <v>365</v>
      </c>
      <c r="E523" s="26" t="s">
        <v>365</v>
      </c>
    </row>
    <row r="524" spans="2:5" x14ac:dyDescent="0.2">
      <c r="B524" s="26" t="s">
        <v>366</v>
      </c>
      <c r="E524" s="26" t="s">
        <v>366</v>
      </c>
    </row>
    <row r="525" spans="2:5" x14ac:dyDescent="0.2">
      <c r="B525" s="26" t="s">
        <v>136</v>
      </c>
      <c r="E525" s="26" t="s">
        <v>136</v>
      </c>
    </row>
    <row r="526" spans="2:5" x14ac:dyDescent="0.2">
      <c r="B526" s="25"/>
      <c r="E526" s="25"/>
    </row>
    <row r="527" spans="2:5" x14ac:dyDescent="0.2">
      <c r="B527" s="26" t="s">
        <v>456</v>
      </c>
      <c r="E527" s="26" t="s">
        <v>456</v>
      </c>
    </row>
    <row r="528" spans="2:5" ht="24.75" x14ac:dyDescent="0.2">
      <c r="B528" s="26" t="s">
        <v>368</v>
      </c>
      <c r="E528" s="26" t="s">
        <v>368</v>
      </c>
    </row>
    <row r="529" spans="2:5" ht="24.75" x14ac:dyDescent="0.2">
      <c r="B529" s="26" t="s">
        <v>369</v>
      </c>
      <c r="E529" s="26" t="s">
        <v>369</v>
      </c>
    </row>
    <row r="530" spans="2:5" ht="36.75" x14ac:dyDescent="0.2">
      <c r="B530" s="26" t="s">
        <v>370</v>
      </c>
      <c r="E530" s="26" t="s">
        <v>370</v>
      </c>
    </row>
    <row r="531" spans="2:5" x14ac:dyDescent="0.2">
      <c r="B531" s="26" t="s">
        <v>371</v>
      </c>
      <c r="E531" s="26" t="s">
        <v>371</v>
      </c>
    </row>
    <row r="532" spans="2:5" x14ac:dyDescent="0.2">
      <c r="B532" s="26" t="s">
        <v>136</v>
      </c>
      <c r="E532" s="26" t="s">
        <v>136</v>
      </c>
    </row>
    <row r="533" spans="2:5" x14ac:dyDescent="0.2">
      <c r="B533" s="25"/>
      <c r="E533" s="25"/>
    </row>
    <row r="534" spans="2:5" ht="36.75" x14ac:dyDescent="0.2">
      <c r="B534" s="26" t="s">
        <v>375</v>
      </c>
      <c r="E534" s="26" t="s">
        <v>375</v>
      </c>
    </row>
    <row r="535" spans="2:5" ht="36.75" x14ac:dyDescent="0.2">
      <c r="B535" s="26" t="s">
        <v>376</v>
      </c>
      <c r="E535" s="26" t="s">
        <v>376</v>
      </c>
    </row>
    <row r="536" spans="2:5" ht="24.75" x14ac:dyDescent="0.2">
      <c r="B536" s="26" t="s">
        <v>377</v>
      </c>
      <c r="E536" s="26" t="s">
        <v>377</v>
      </c>
    </row>
    <row r="537" spans="2:5" x14ac:dyDescent="0.2">
      <c r="B537" s="25"/>
      <c r="E537" s="25"/>
    </row>
    <row r="538" spans="2:5" x14ac:dyDescent="0.2">
      <c r="B538" s="26" t="s">
        <v>766</v>
      </c>
      <c r="E538" s="26" t="s">
        <v>766</v>
      </c>
    </row>
    <row r="539" spans="2:5" ht="48" x14ac:dyDescent="0.2">
      <c r="B539" s="26" t="s">
        <v>767</v>
      </c>
      <c r="E539" s="26" t="s">
        <v>767</v>
      </c>
    </row>
    <row r="540" spans="2:5" ht="24.75" x14ac:dyDescent="0.2">
      <c r="B540" s="26" t="s">
        <v>412</v>
      </c>
      <c r="E540" s="26" t="s">
        <v>412</v>
      </c>
    </row>
    <row r="541" spans="2:5" ht="36.75" x14ac:dyDescent="0.2">
      <c r="B541" s="26" t="s">
        <v>768</v>
      </c>
      <c r="E541" s="26" t="s">
        <v>768</v>
      </c>
    </row>
    <row r="542" spans="2:5" ht="36.75" x14ac:dyDescent="0.2">
      <c r="B542" s="26" t="s">
        <v>415</v>
      </c>
      <c r="E542" s="26" t="s">
        <v>415</v>
      </c>
    </row>
    <row r="543" spans="2:5" ht="24.75" x14ac:dyDescent="0.2">
      <c r="B543" s="26" t="s">
        <v>416</v>
      </c>
      <c r="E543" s="26" t="s">
        <v>416</v>
      </c>
    </row>
    <row r="544" spans="2:5" x14ac:dyDescent="0.2">
      <c r="B544" s="26" t="s">
        <v>417</v>
      </c>
      <c r="E544" s="26" t="s">
        <v>417</v>
      </c>
    </row>
    <row r="545" spans="2:5" ht="24.75" x14ac:dyDescent="0.2">
      <c r="B545" s="26" t="s">
        <v>365</v>
      </c>
      <c r="E545" s="26" t="s">
        <v>365</v>
      </c>
    </row>
    <row r="546" spans="2:5" x14ac:dyDescent="0.2">
      <c r="B546" s="26" t="s">
        <v>136</v>
      </c>
      <c r="E546" s="26" t="s">
        <v>136</v>
      </c>
    </row>
    <row r="547" spans="2:5" x14ac:dyDescent="0.2">
      <c r="B547" s="26" t="s">
        <v>149</v>
      </c>
      <c r="E547" s="26" t="s">
        <v>149</v>
      </c>
    </row>
    <row r="548" spans="2:5" x14ac:dyDescent="0.2">
      <c r="B548" s="26" t="s">
        <v>418</v>
      </c>
      <c r="E548" s="26" t="s">
        <v>418</v>
      </c>
    </row>
    <row r="549" spans="2:5" x14ac:dyDescent="0.2">
      <c r="B549" s="26" t="s">
        <v>153</v>
      </c>
      <c r="E549" s="26" t="s">
        <v>153</v>
      </c>
    </row>
    <row r="550" spans="2:5" x14ac:dyDescent="0.2">
      <c r="B550" s="25"/>
      <c r="E550" s="25"/>
    </row>
    <row r="551" spans="2:5" ht="24.75" x14ac:dyDescent="0.2">
      <c r="B551" s="26" t="s">
        <v>769</v>
      </c>
      <c r="E551" s="26" t="s">
        <v>769</v>
      </c>
    </row>
    <row r="552" spans="2:5" ht="24.75" x14ac:dyDescent="0.2">
      <c r="B552" s="26" t="s">
        <v>770</v>
      </c>
      <c r="E552" s="26" t="s">
        <v>770</v>
      </c>
    </row>
    <row r="553" spans="2:5" ht="24.75" x14ac:dyDescent="0.2">
      <c r="B553" s="26" t="s">
        <v>771</v>
      </c>
      <c r="E553" s="26" t="s">
        <v>771</v>
      </c>
    </row>
    <row r="554" spans="2:5" ht="24.75" x14ac:dyDescent="0.2">
      <c r="B554" s="26" t="s">
        <v>772</v>
      </c>
      <c r="E554" s="26" t="s">
        <v>772</v>
      </c>
    </row>
    <row r="555" spans="2:5" x14ac:dyDescent="0.2">
      <c r="B555" s="26" t="s">
        <v>165</v>
      </c>
      <c r="E555" s="26" t="s">
        <v>165</v>
      </c>
    </row>
    <row r="556" spans="2:5" x14ac:dyDescent="0.2">
      <c r="B556" s="25"/>
      <c r="E556" s="25"/>
    </row>
    <row r="557" spans="2:5" x14ac:dyDescent="0.2">
      <c r="B557" s="25"/>
      <c r="E557" s="25"/>
    </row>
    <row r="558" spans="2:5" ht="36.75" x14ac:dyDescent="0.2">
      <c r="B558" s="24" t="s">
        <v>303</v>
      </c>
      <c r="E558" s="24" t="s">
        <v>303</v>
      </c>
    </row>
    <row r="559" spans="2:5" ht="24.75" x14ac:dyDescent="0.2">
      <c r="B559" s="24" t="s">
        <v>773</v>
      </c>
      <c r="E559" s="24" t="s">
        <v>773</v>
      </c>
    </row>
    <row r="560" spans="2:5" ht="36.75" x14ac:dyDescent="0.2">
      <c r="B560" s="24" t="s">
        <v>303</v>
      </c>
      <c r="E560" s="24" t="s">
        <v>303</v>
      </c>
    </row>
    <row r="561" spans="2:5" x14ac:dyDescent="0.2">
      <c r="B561" s="25"/>
      <c r="E561" s="25"/>
    </row>
    <row r="562" spans="2:5" x14ac:dyDescent="0.2">
      <c r="B562" s="26" t="s">
        <v>432</v>
      </c>
      <c r="E562" s="26" t="s">
        <v>432</v>
      </c>
    </row>
    <row r="563" spans="2:5" x14ac:dyDescent="0.2">
      <c r="B563" s="26" t="s">
        <v>105</v>
      </c>
      <c r="E563" s="26" t="s">
        <v>105</v>
      </c>
    </row>
    <row r="564" spans="2:5" x14ac:dyDescent="0.2">
      <c r="B564" s="26" t="s">
        <v>106</v>
      </c>
      <c r="E564" s="26" t="s">
        <v>106</v>
      </c>
    </row>
    <row r="565" spans="2:5" x14ac:dyDescent="0.2">
      <c r="B565" s="26" t="s">
        <v>108</v>
      </c>
      <c r="E565" s="26" t="s">
        <v>108</v>
      </c>
    </row>
    <row r="566" spans="2:5" x14ac:dyDescent="0.2">
      <c r="B566" s="26" t="s">
        <v>311</v>
      </c>
      <c r="E566" s="26" t="s">
        <v>311</v>
      </c>
    </row>
    <row r="567" spans="2:5" x14ac:dyDescent="0.2">
      <c r="B567" s="26" t="s">
        <v>221</v>
      </c>
      <c r="E567" s="26" t="s">
        <v>221</v>
      </c>
    </row>
    <row r="568" spans="2:5" x14ac:dyDescent="0.2">
      <c r="B568" s="26" t="s">
        <v>313</v>
      </c>
      <c r="E568" s="26" t="s">
        <v>313</v>
      </c>
    </row>
    <row r="569" spans="2:5" x14ac:dyDescent="0.2">
      <c r="B569" s="26" t="s">
        <v>312</v>
      </c>
      <c r="E569" s="26" t="s">
        <v>312</v>
      </c>
    </row>
    <row r="570" spans="2:5" x14ac:dyDescent="0.2">
      <c r="B570" s="26" t="s">
        <v>113</v>
      </c>
      <c r="E570" s="26" t="s">
        <v>113</v>
      </c>
    </row>
    <row r="571" spans="2:5" x14ac:dyDescent="0.2">
      <c r="B571" s="26" t="s">
        <v>114</v>
      </c>
      <c r="E571" s="26" t="s">
        <v>114</v>
      </c>
    </row>
    <row r="572" spans="2:5" x14ac:dyDescent="0.2">
      <c r="B572" s="26" t="s">
        <v>315</v>
      </c>
      <c r="E572" s="26" t="s">
        <v>315</v>
      </c>
    </row>
    <row r="573" spans="2:5" x14ac:dyDescent="0.2">
      <c r="B573" s="26" t="s">
        <v>433</v>
      </c>
      <c r="E573" s="26" t="s">
        <v>433</v>
      </c>
    </row>
    <row r="574" spans="2:5" x14ac:dyDescent="0.2">
      <c r="B574" s="26" t="s">
        <v>222</v>
      </c>
      <c r="E574" s="26" t="s">
        <v>222</v>
      </c>
    </row>
    <row r="575" spans="2:5" x14ac:dyDescent="0.2">
      <c r="B575" s="25"/>
      <c r="E575" s="25"/>
    </row>
    <row r="576" spans="2:5" ht="24.75" x14ac:dyDescent="0.2">
      <c r="B576" s="24" t="s">
        <v>318</v>
      </c>
      <c r="E576" s="24" t="s">
        <v>318</v>
      </c>
    </row>
    <row r="577" spans="2:5" x14ac:dyDescent="0.2">
      <c r="B577" s="26" t="s">
        <v>319</v>
      </c>
      <c r="E577" s="26" t="s">
        <v>319</v>
      </c>
    </row>
    <row r="578" spans="2:5" x14ac:dyDescent="0.2">
      <c r="B578" s="26" t="s">
        <v>320</v>
      </c>
      <c r="E578" s="26" t="s">
        <v>320</v>
      </c>
    </row>
    <row r="579" spans="2:5" x14ac:dyDescent="0.2">
      <c r="B579" s="26" t="s">
        <v>321</v>
      </c>
      <c r="E579" s="26" t="s">
        <v>321</v>
      </c>
    </row>
    <row r="580" spans="2:5" ht="24.75" x14ac:dyDescent="0.2">
      <c r="B580" s="26" t="s">
        <v>434</v>
      </c>
      <c r="E580" s="26" t="s">
        <v>434</v>
      </c>
    </row>
    <row r="581" spans="2:5" ht="24.75" x14ac:dyDescent="0.2">
      <c r="B581" s="26" t="s">
        <v>435</v>
      </c>
      <c r="E581" s="26" t="s">
        <v>435</v>
      </c>
    </row>
    <row r="582" spans="2:5" x14ac:dyDescent="0.2">
      <c r="B582" s="26" t="s">
        <v>436</v>
      </c>
      <c r="E582" s="26" t="s">
        <v>436</v>
      </c>
    </row>
    <row r="583" spans="2:5" ht="36.75" x14ac:dyDescent="0.2">
      <c r="B583" s="24" t="s">
        <v>325</v>
      </c>
      <c r="E583" s="24" t="s">
        <v>325</v>
      </c>
    </row>
    <row r="584" spans="2:5" x14ac:dyDescent="0.2">
      <c r="B584" s="25"/>
      <c r="E584" s="25"/>
    </row>
    <row r="585" spans="2:5" ht="36.75" x14ac:dyDescent="0.2">
      <c r="B585" s="26" t="s">
        <v>118</v>
      </c>
      <c r="E585" s="26" t="s">
        <v>118</v>
      </c>
    </row>
    <row r="586" spans="2:5" ht="24.75" x14ac:dyDescent="0.2">
      <c r="B586" s="26" t="s">
        <v>119</v>
      </c>
      <c r="E586" s="26" t="s">
        <v>119</v>
      </c>
    </row>
    <row r="587" spans="2:5" x14ac:dyDescent="0.2">
      <c r="B587" s="25"/>
      <c r="E587" s="25"/>
    </row>
    <row r="588" spans="2:5" ht="24.75" x14ac:dyDescent="0.2">
      <c r="B588" s="26" t="s">
        <v>327</v>
      </c>
      <c r="E588" s="26" t="s">
        <v>327</v>
      </c>
    </row>
    <row r="589" spans="2:5" ht="36.75" x14ac:dyDescent="0.2">
      <c r="B589" s="26" t="s">
        <v>760</v>
      </c>
      <c r="E589" s="26" t="s">
        <v>760</v>
      </c>
    </row>
    <row r="590" spans="2:5" x14ac:dyDescent="0.2">
      <c r="B590" s="26" t="s">
        <v>228</v>
      </c>
      <c r="E590" s="26" t="s">
        <v>228</v>
      </c>
    </row>
    <row r="591" spans="2:5" x14ac:dyDescent="0.2">
      <c r="B591" s="26" t="s">
        <v>229</v>
      </c>
      <c r="E591" s="26" t="s">
        <v>229</v>
      </c>
    </row>
    <row r="592" spans="2:5" x14ac:dyDescent="0.2">
      <c r="B592" s="25"/>
      <c r="E592" s="25"/>
    </row>
    <row r="593" spans="2:5" ht="36.75" x14ac:dyDescent="0.2">
      <c r="B593" s="26" t="s">
        <v>439</v>
      </c>
      <c r="E593" s="26" t="s">
        <v>439</v>
      </c>
    </row>
    <row r="594" spans="2:5" ht="36.75" x14ac:dyDescent="0.2">
      <c r="B594" s="26" t="s">
        <v>440</v>
      </c>
      <c r="E594" s="26" t="s">
        <v>440</v>
      </c>
    </row>
    <row r="595" spans="2:5" ht="24.75" x14ac:dyDescent="0.2">
      <c r="B595" s="26" t="s">
        <v>441</v>
      </c>
      <c r="E595" s="26" t="s">
        <v>441</v>
      </c>
    </row>
    <row r="596" spans="2:5" x14ac:dyDescent="0.2">
      <c r="B596" s="25"/>
      <c r="E596" s="25"/>
    </row>
    <row r="597" spans="2:5" x14ac:dyDescent="0.2">
      <c r="B597" s="26" t="s">
        <v>230</v>
      </c>
      <c r="E597" s="26" t="s">
        <v>230</v>
      </c>
    </row>
    <row r="598" spans="2:5" x14ac:dyDescent="0.2">
      <c r="B598" s="25"/>
      <c r="E598" s="25"/>
    </row>
    <row r="599" spans="2:5" x14ac:dyDescent="0.2">
      <c r="B599" s="26" t="s">
        <v>231</v>
      </c>
      <c r="E599" s="26" t="s">
        <v>231</v>
      </c>
    </row>
    <row r="600" spans="2:5" ht="36.75" x14ac:dyDescent="0.2">
      <c r="B600" s="26" t="s">
        <v>232</v>
      </c>
      <c r="E600" s="26" t="s">
        <v>232</v>
      </c>
    </row>
    <row r="601" spans="2:5" ht="36.75" x14ac:dyDescent="0.2">
      <c r="B601" s="26" t="s">
        <v>233</v>
      </c>
      <c r="E601" s="26" t="s">
        <v>233</v>
      </c>
    </row>
    <row r="602" spans="2:5" ht="36.75" x14ac:dyDescent="0.2">
      <c r="B602" s="26" t="s">
        <v>234</v>
      </c>
      <c r="E602" s="26" t="s">
        <v>234</v>
      </c>
    </row>
    <row r="603" spans="2:5" ht="36.75" x14ac:dyDescent="0.2">
      <c r="B603" s="26" t="s">
        <v>235</v>
      </c>
      <c r="E603" s="26" t="s">
        <v>235</v>
      </c>
    </row>
    <row r="604" spans="2:5" x14ac:dyDescent="0.2">
      <c r="B604" s="25"/>
      <c r="E604" s="25"/>
    </row>
    <row r="605" spans="2:5" x14ac:dyDescent="0.2">
      <c r="B605" s="26" t="s">
        <v>122</v>
      </c>
      <c r="E605" s="26" t="s">
        <v>122</v>
      </c>
    </row>
    <row r="606" spans="2:5" ht="24.75" x14ac:dyDescent="0.2">
      <c r="B606" s="26" t="s">
        <v>446</v>
      </c>
      <c r="E606" s="26" t="s">
        <v>446</v>
      </c>
    </row>
    <row r="607" spans="2:5" x14ac:dyDescent="0.2">
      <c r="B607" s="26" t="s">
        <v>237</v>
      </c>
      <c r="E607" s="26" t="s">
        <v>237</v>
      </c>
    </row>
    <row r="608" spans="2:5" ht="24.75" x14ac:dyDescent="0.2">
      <c r="B608" s="26" t="s">
        <v>447</v>
      </c>
      <c r="E608" s="26" t="s">
        <v>447</v>
      </c>
    </row>
    <row r="609" spans="2:5" ht="24.75" x14ac:dyDescent="0.2">
      <c r="B609" s="26" t="s">
        <v>448</v>
      </c>
      <c r="E609" s="26" t="s">
        <v>448</v>
      </c>
    </row>
    <row r="610" spans="2:5" ht="24.75" x14ac:dyDescent="0.2">
      <c r="B610" s="26" t="s">
        <v>449</v>
      </c>
      <c r="E610" s="26" t="s">
        <v>449</v>
      </c>
    </row>
    <row r="611" spans="2:5" ht="36.75" x14ac:dyDescent="0.2">
      <c r="B611" s="26" t="s">
        <v>774</v>
      </c>
      <c r="E611" s="26" t="s">
        <v>774</v>
      </c>
    </row>
    <row r="612" spans="2:5" x14ac:dyDescent="0.2">
      <c r="B612" s="25"/>
      <c r="E612" s="25"/>
    </row>
    <row r="613" spans="2:5" x14ac:dyDescent="0.2">
      <c r="B613" s="26" t="s">
        <v>451</v>
      </c>
      <c r="E613" s="26" t="s">
        <v>451</v>
      </c>
    </row>
    <row r="614" spans="2:5" ht="36.75" x14ac:dyDescent="0.2">
      <c r="B614" s="26" t="s">
        <v>452</v>
      </c>
      <c r="E614" s="26" t="s">
        <v>452</v>
      </c>
    </row>
    <row r="615" spans="2:5" x14ac:dyDescent="0.2">
      <c r="B615" s="26" t="s">
        <v>453</v>
      </c>
      <c r="E615" s="26" t="s">
        <v>453</v>
      </c>
    </row>
    <row r="616" spans="2:5" x14ac:dyDescent="0.2">
      <c r="B616" s="26" t="s">
        <v>136</v>
      </c>
      <c r="E616" s="26" t="s">
        <v>136</v>
      </c>
    </row>
    <row r="617" spans="2:5" x14ac:dyDescent="0.2">
      <c r="B617" s="25"/>
      <c r="E617" s="25"/>
    </row>
    <row r="618" spans="2:5" x14ac:dyDescent="0.2">
      <c r="B618" s="26" t="s">
        <v>364</v>
      </c>
      <c r="E618" s="26" t="s">
        <v>364</v>
      </c>
    </row>
    <row r="619" spans="2:5" ht="36.75" x14ac:dyDescent="0.2">
      <c r="B619" s="26" t="s">
        <v>775</v>
      </c>
      <c r="E619" s="26" t="s">
        <v>775</v>
      </c>
    </row>
    <row r="620" spans="2:5" x14ac:dyDescent="0.2">
      <c r="B620" s="26" t="s">
        <v>453</v>
      </c>
      <c r="E620" s="26" t="s">
        <v>453</v>
      </c>
    </row>
    <row r="621" spans="2:5" x14ac:dyDescent="0.2">
      <c r="B621" s="26" t="s">
        <v>136</v>
      </c>
      <c r="E621" s="26" t="s">
        <v>136</v>
      </c>
    </row>
    <row r="622" spans="2:5" x14ac:dyDescent="0.2">
      <c r="B622" s="25"/>
      <c r="E622" s="25"/>
    </row>
    <row r="623" spans="2:5" x14ac:dyDescent="0.2">
      <c r="B623" s="26" t="s">
        <v>354</v>
      </c>
      <c r="E623" s="26" t="s">
        <v>354</v>
      </c>
    </row>
    <row r="624" spans="2:5" x14ac:dyDescent="0.2">
      <c r="B624" s="26" t="s">
        <v>355</v>
      </c>
      <c r="E624" s="26" t="s">
        <v>355</v>
      </c>
    </row>
    <row r="625" spans="2:5" ht="36.75" x14ac:dyDescent="0.2">
      <c r="B625" s="26" t="s">
        <v>356</v>
      </c>
      <c r="E625" s="26" t="s">
        <v>356</v>
      </c>
    </row>
    <row r="626" spans="2:5" ht="24.75" x14ac:dyDescent="0.2">
      <c r="B626" s="26" t="s">
        <v>358</v>
      </c>
      <c r="E626" s="26" t="s">
        <v>358</v>
      </c>
    </row>
    <row r="627" spans="2:5" ht="24.75" x14ac:dyDescent="0.2">
      <c r="B627" s="26" t="s">
        <v>359</v>
      </c>
      <c r="E627" s="26" t="s">
        <v>359</v>
      </c>
    </row>
    <row r="628" spans="2:5" x14ac:dyDescent="0.2">
      <c r="B628" s="26" t="s">
        <v>360</v>
      </c>
      <c r="E628" s="26" t="s">
        <v>360</v>
      </c>
    </row>
    <row r="629" spans="2:5" ht="36.75" x14ac:dyDescent="0.2">
      <c r="B629" s="26" t="s">
        <v>361</v>
      </c>
      <c r="E629" s="26" t="s">
        <v>361</v>
      </c>
    </row>
    <row r="630" spans="2:5" x14ac:dyDescent="0.2">
      <c r="B630" s="26" t="s">
        <v>362</v>
      </c>
      <c r="E630" s="26" t="s">
        <v>362</v>
      </c>
    </row>
    <row r="631" spans="2:5" x14ac:dyDescent="0.2">
      <c r="B631" s="26" t="s">
        <v>244</v>
      </c>
      <c r="E631" s="26" t="s">
        <v>244</v>
      </c>
    </row>
    <row r="632" spans="2:5" x14ac:dyDescent="0.2">
      <c r="B632" s="26" t="s">
        <v>209</v>
      </c>
      <c r="E632" s="26" t="s">
        <v>209</v>
      </c>
    </row>
    <row r="633" spans="2:5" x14ac:dyDescent="0.2">
      <c r="B633" s="25"/>
      <c r="E633" s="25"/>
    </row>
    <row r="634" spans="2:5" x14ac:dyDescent="0.2">
      <c r="B634" s="26" t="s">
        <v>456</v>
      </c>
      <c r="E634" s="26" t="s">
        <v>456</v>
      </c>
    </row>
    <row r="635" spans="2:5" ht="36.75" x14ac:dyDescent="0.2">
      <c r="B635" s="26" t="s">
        <v>457</v>
      </c>
      <c r="E635" s="26" t="s">
        <v>457</v>
      </c>
    </row>
    <row r="636" spans="2:5" ht="36.75" x14ac:dyDescent="0.2">
      <c r="B636" s="26" t="s">
        <v>458</v>
      </c>
      <c r="E636" s="26" t="s">
        <v>458</v>
      </c>
    </row>
    <row r="637" spans="2:5" x14ac:dyDescent="0.2">
      <c r="B637" s="25"/>
      <c r="E637" s="25"/>
    </row>
    <row r="638" spans="2:5" ht="36.75" x14ac:dyDescent="0.2">
      <c r="B638" s="26" t="s">
        <v>375</v>
      </c>
      <c r="E638" s="26" t="s">
        <v>375</v>
      </c>
    </row>
    <row r="639" spans="2:5" ht="36.75" x14ac:dyDescent="0.2">
      <c r="B639" s="26" t="s">
        <v>376</v>
      </c>
      <c r="E639" s="26" t="s">
        <v>376</v>
      </c>
    </row>
    <row r="640" spans="2:5" ht="24.75" x14ac:dyDescent="0.2">
      <c r="B640" s="26" t="s">
        <v>377</v>
      </c>
      <c r="E640" s="26" t="s">
        <v>377</v>
      </c>
    </row>
    <row r="641" spans="2:5" x14ac:dyDescent="0.2">
      <c r="B641" s="25"/>
      <c r="E641" s="25"/>
    </row>
    <row r="642" spans="2:5" ht="36.75" x14ac:dyDescent="0.2">
      <c r="B642" s="26" t="s">
        <v>460</v>
      </c>
      <c r="E642" s="26" t="s">
        <v>460</v>
      </c>
    </row>
    <row r="643" spans="2:5" ht="24.75" x14ac:dyDescent="0.2">
      <c r="B643" s="26" t="s">
        <v>776</v>
      </c>
      <c r="E643" s="26" t="s">
        <v>776</v>
      </c>
    </row>
    <row r="644" spans="2:5" ht="24.75" x14ac:dyDescent="0.2">
      <c r="B644" s="26" t="s">
        <v>462</v>
      </c>
      <c r="E644" s="26" t="s">
        <v>462</v>
      </c>
    </row>
    <row r="645" spans="2:5" ht="24.75" x14ac:dyDescent="0.2">
      <c r="B645" s="26" t="s">
        <v>463</v>
      </c>
      <c r="E645" s="26" t="s">
        <v>463</v>
      </c>
    </row>
    <row r="646" spans="2:5" ht="36.75" x14ac:dyDescent="0.2">
      <c r="B646" s="26" t="s">
        <v>464</v>
      </c>
      <c r="E646" s="26" t="s">
        <v>464</v>
      </c>
    </row>
    <row r="647" spans="2:5" x14ac:dyDescent="0.2">
      <c r="B647" s="26" t="s">
        <v>453</v>
      </c>
      <c r="E647" s="26" t="s">
        <v>453</v>
      </c>
    </row>
    <row r="648" spans="2:5" x14ac:dyDescent="0.2">
      <c r="B648" s="26" t="s">
        <v>136</v>
      </c>
      <c r="E648" s="26" t="s">
        <v>136</v>
      </c>
    </row>
    <row r="649" spans="2:5" x14ac:dyDescent="0.2">
      <c r="B649" s="25"/>
      <c r="E649" s="25"/>
    </row>
    <row r="650" spans="2:5" ht="48" x14ac:dyDescent="0.2">
      <c r="B650" s="26" t="s">
        <v>767</v>
      </c>
      <c r="E650" s="26" t="s">
        <v>767</v>
      </c>
    </row>
    <row r="651" spans="2:5" ht="36.75" x14ac:dyDescent="0.2">
      <c r="B651" s="26" t="s">
        <v>777</v>
      </c>
      <c r="E651" s="26" t="s">
        <v>777</v>
      </c>
    </row>
    <row r="652" spans="2:5" ht="36.75" x14ac:dyDescent="0.2">
      <c r="B652" s="26" t="s">
        <v>768</v>
      </c>
      <c r="E652" s="26" t="s">
        <v>768</v>
      </c>
    </row>
    <row r="653" spans="2:5" ht="36.75" x14ac:dyDescent="0.2">
      <c r="B653" s="26" t="s">
        <v>415</v>
      </c>
      <c r="E653" s="26" t="s">
        <v>415</v>
      </c>
    </row>
    <row r="654" spans="2:5" ht="24.75" x14ac:dyDescent="0.2">
      <c r="B654" s="26" t="s">
        <v>416</v>
      </c>
      <c r="E654" s="26" t="s">
        <v>416</v>
      </c>
    </row>
    <row r="655" spans="2:5" x14ac:dyDescent="0.2">
      <c r="B655" s="26" t="s">
        <v>417</v>
      </c>
      <c r="E655" s="26" t="s">
        <v>417</v>
      </c>
    </row>
    <row r="656" spans="2:5" ht="36.75" x14ac:dyDescent="0.2">
      <c r="B656" s="26" t="s">
        <v>778</v>
      </c>
      <c r="E656" s="26" t="s">
        <v>778</v>
      </c>
    </row>
    <row r="657" spans="2:5" x14ac:dyDescent="0.2">
      <c r="B657" s="26" t="s">
        <v>136</v>
      </c>
      <c r="E657" s="26" t="s">
        <v>136</v>
      </c>
    </row>
    <row r="658" spans="2:5" x14ac:dyDescent="0.2">
      <c r="B658" s="25"/>
      <c r="E658" s="25"/>
    </row>
    <row r="659" spans="2:5" x14ac:dyDescent="0.2">
      <c r="B659" s="26" t="s">
        <v>256</v>
      </c>
      <c r="E659" s="26" t="s">
        <v>256</v>
      </c>
    </row>
    <row r="660" spans="2:5" x14ac:dyDescent="0.2">
      <c r="B660" s="26" t="s">
        <v>149</v>
      </c>
      <c r="E660" s="26" t="s">
        <v>149</v>
      </c>
    </row>
    <row r="661" spans="2:5" x14ac:dyDescent="0.2">
      <c r="B661" s="26" t="s">
        <v>153</v>
      </c>
      <c r="E661" s="26" t="s">
        <v>153</v>
      </c>
    </row>
    <row r="662" spans="2:5" x14ac:dyDescent="0.2">
      <c r="B662" s="25"/>
      <c r="E662" s="25"/>
    </row>
    <row r="663" spans="2:5" ht="36.75" x14ac:dyDescent="0.2">
      <c r="B663" s="26" t="s">
        <v>779</v>
      </c>
      <c r="E663" s="26" t="s">
        <v>779</v>
      </c>
    </row>
    <row r="664" spans="2:5" x14ac:dyDescent="0.2">
      <c r="B664" s="26" t="s">
        <v>165</v>
      </c>
      <c r="E664" s="26" t="s">
        <v>165</v>
      </c>
    </row>
    <row r="665" spans="2:5" x14ac:dyDescent="0.2">
      <c r="B665" s="25"/>
      <c r="E665" s="25"/>
    </row>
    <row r="666" spans="2:5" x14ac:dyDescent="0.2">
      <c r="B666" s="25"/>
      <c r="E666" s="25"/>
    </row>
    <row r="667" spans="2:5" ht="36.75" x14ac:dyDescent="0.2">
      <c r="B667" s="24" t="s">
        <v>303</v>
      </c>
      <c r="E667" s="24" t="s">
        <v>303</v>
      </c>
    </row>
    <row r="668" spans="2:5" ht="24.75" x14ac:dyDescent="0.2">
      <c r="B668" s="24" t="s">
        <v>780</v>
      </c>
      <c r="E668" s="24" t="s">
        <v>780</v>
      </c>
    </row>
    <row r="669" spans="2:5" ht="36.75" x14ac:dyDescent="0.2">
      <c r="B669" s="24" t="s">
        <v>781</v>
      </c>
      <c r="E669" s="24" t="s">
        <v>781</v>
      </c>
    </row>
    <row r="670" spans="2:5" ht="36.75" x14ac:dyDescent="0.2">
      <c r="B670" s="24" t="s">
        <v>303</v>
      </c>
      <c r="E670" s="24" t="s">
        <v>303</v>
      </c>
    </row>
    <row r="671" spans="2:5" x14ac:dyDescent="0.2">
      <c r="B671" s="25"/>
      <c r="E671" s="25"/>
    </row>
    <row r="672" spans="2:5" ht="36.75" x14ac:dyDescent="0.2">
      <c r="B672" s="26" t="s">
        <v>782</v>
      </c>
      <c r="E672" s="26" t="s">
        <v>782</v>
      </c>
    </row>
    <row r="673" spans="2:5" ht="24.75" x14ac:dyDescent="0.2">
      <c r="B673" s="26" t="s">
        <v>783</v>
      </c>
      <c r="E673" s="26" t="s">
        <v>783</v>
      </c>
    </row>
    <row r="674" spans="2:5" ht="24.75" x14ac:dyDescent="0.2">
      <c r="B674" s="26" t="s">
        <v>784</v>
      </c>
      <c r="E674" s="26" t="s">
        <v>784</v>
      </c>
    </row>
    <row r="675" spans="2:5" x14ac:dyDescent="0.2">
      <c r="B675" s="25"/>
      <c r="E675" s="25"/>
    </row>
    <row r="676" spans="2:5" x14ac:dyDescent="0.2">
      <c r="B676" s="26" t="s">
        <v>785</v>
      </c>
      <c r="E676" s="26" t="s">
        <v>785</v>
      </c>
    </row>
    <row r="677" spans="2:5" x14ac:dyDescent="0.2">
      <c r="B677" s="26" t="s">
        <v>786</v>
      </c>
      <c r="E677" s="26" t="s">
        <v>786</v>
      </c>
    </row>
    <row r="678" spans="2:5" x14ac:dyDescent="0.2">
      <c r="B678" s="26" t="s">
        <v>787</v>
      </c>
      <c r="E678" s="26" t="s">
        <v>787</v>
      </c>
    </row>
    <row r="679" spans="2:5" x14ac:dyDescent="0.2">
      <c r="B679" s="25"/>
      <c r="E679" s="25"/>
    </row>
    <row r="680" spans="2:5" x14ac:dyDescent="0.2">
      <c r="B680" s="26" t="s">
        <v>788</v>
      </c>
      <c r="E680" s="26" t="s">
        <v>788</v>
      </c>
    </row>
    <row r="681" spans="2:5" ht="24.75" x14ac:dyDescent="0.2">
      <c r="B681" s="26" t="s">
        <v>789</v>
      </c>
      <c r="E681" s="26" t="s">
        <v>789</v>
      </c>
    </row>
    <row r="682" spans="2:5" ht="24.75" x14ac:dyDescent="0.2">
      <c r="B682" s="26" t="s">
        <v>790</v>
      </c>
      <c r="E682" s="26" t="s">
        <v>790</v>
      </c>
    </row>
    <row r="683" spans="2:5" ht="24.75" x14ac:dyDescent="0.2">
      <c r="B683" s="26" t="s">
        <v>791</v>
      </c>
      <c r="E683" s="26" t="s">
        <v>791</v>
      </c>
    </row>
    <row r="684" spans="2:5" ht="24.75" x14ac:dyDescent="0.2">
      <c r="B684" s="26" t="s">
        <v>792</v>
      </c>
      <c r="E684" s="26" t="s">
        <v>792</v>
      </c>
    </row>
    <row r="685" spans="2:5" x14ac:dyDescent="0.2">
      <c r="B685" s="26" t="s">
        <v>793</v>
      </c>
      <c r="E685" s="26" t="s">
        <v>793</v>
      </c>
    </row>
    <row r="686" spans="2:5" ht="24.75" x14ac:dyDescent="0.2">
      <c r="B686" s="26" t="s">
        <v>794</v>
      </c>
      <c r="E686" s="26" t="s">
        <v>794</v>
      </c>
    </row>
    <row r="687" spans="2:5" ht="24.75" x14ac:dyDescent="0.2">
      <c r="B687" s="26" t="s">
        <v>795</v>
      </c>
      <c r="E687" s="26" t="s">
        <v>795</v>
      </c>
    </row>
    <row r="688" spans="2:5" x14ac:dyDescent="0.2">
      <c r="B688" s="26" t="s">
        <v>796</v>
      </c>
      <c r="E688" s="26" t="s">
        <v>796</v>
      </c>
    </row>
    <row r="689" spans="2:5" x14ac:dyDescent="0.2">
      <c r="B689" s="26" t="s">
        <v>797</v>
      </c>
      <c r="E689" s="26" t="s">
        <v>797</v>
      </c>
    </row>
    <row r="690" spans="2:5" x14ac:dyDescent="0.2">
      <c r="B690" s="25"/>
      <c r="E690" s="25"/>
    </row>
    <row r="691" spans="2:5" ht="36.75" x14ac:dyDescent="0.2">
      <c r="B691" s="26" t="s">
        <v>798</v>
      </c>
      <c r="E691" s="26" t="s">
        <v>798</v>
      </c>
    </row>
    <row r="692" spans="2:5" x14ac:dyDescent="0.2">
      <c r="B692" s="25"/>
      <c r="E692" s="25"/>
    </row>
    <row r="693" spans="2:5" ht="36.75" x14ac:dyDescent="0.2">
      <c r="B693" s="26" t="s">
        <v>799</v>
      </c>
      <c r="E693" s="26" t="s">
        <v>799</v>
      </c>
    </row>
    <row r="694" spans="2:5" x14ac:dyDescent="0.2">
      <c r="B694" s="26" t="s">
        <v>638</v>
      </c>
      <c r="E694" s="26" t="s">
        <v>638</v>
      </c>
    </row>
    <row r="695" spans="2:5" ht="36.75" x14ac:dyDescent="0.2">
      <c r="B695" s="26" t="s">
        <v>800</v>
      </c>
      <c r="E695" s="26" t="s">
        <v>800</v>
      </c>
    </row>
    <row r="696" spans="2:5" ht="36.75" x14ac:dyDescent="0.2">
      <c r="B696" s="26" t="s">
        <v>801</v>
      </c>
      <c r="E696" s="26" t="s">
        <v>801</v>
      </c>
    </row>
    <row r="697" spans="2:5" ht="36.75" x14ac:dyDescent="0.2">
      <c r="B697" s="26" t="s">
        <v>802</v>
      </c>
      <c r="E697" s="26" t="s">
        <v>802</v>
      </c>
    </row>
    <row r="698" spans="2:5" x14ac:dyDescent="0.2">
      <c r="B698" s="26" t="s">
        <v>803</v>
      </c>
      <c r="E698" s="26" t="s">
        <v>803</v>
      </c>
    </row>
    <row r="699" spans="2:5" x14ac:dyDescent="0.2">
      <c r="B699" s="25"/>
      <c r="E699" s="25"/>
    </row>
    <row r="700" spans="2:5" x14ac:dyDescent="0.2">
      <c r="B700" s="26" t="s">
        <v>804</v>
      </c>
      <c r="E700" s="26" t="s">
        <v>804</v>
      </c>
    </row>
    <row r="701" spans="2:5" ht="24.75" x14ac:dyDescent="0.2">
      <c r="B701" s="26" t="s">
        <v>805</v>
      </c>
      <c r="E701" s="26" t="s">
        <v>805</v>
      </c>
    </row>
    <row r="702" spans="2:5" x14ac:dyDescent="0.2">
      <c r="B702" s="26" t="s">
        <v>806</v>
      </c>
      <c r="E702" s="26" t="s">
        <v>806</v>
      </c>
    </row>
    <row r="703" spans="2:5" x14ac:dyDescent="0.2">
      <c r="B703" s="26" t="s">
        <v>807</v>
      </c>
      <c r="E703" s="26" t="s">
        <v>807</v>
      </c>
    </row>
    <row r="704" spans="2:5" x14ac:dyDescent="0.2">
      <c r="B704" s="26" t="s">
        <v>229</v>
      </c>
      <c r="E704" s="26" t="s">
        <v>229</v>
      </c>
    </row>
    <row r="705" spans="2:5" x14ac:dyDescent="0.2">
      <c r="B705" s="26" t="s">
        <v>640</v>
      </c>
      <c r="E705" s="26" t="s">
        <v>640</v>
      </c>
    </row>
    <row r="706" spans="2:5" x14ac:dyDescent="0.2">
      <c r="B706" s="25"/>
      <c r="E706" s="25"/>
    </row>
    <row r="707" spans="2:5" ht="24.75" x14ac:dyDescent="0.2">
      <c r="B707" s="26" t="s">
        <v>808</v>
      </c>
      <c r="E707" s="26" t="s">
        <v>808</v>
      </c>
    </row>
    <row r="708" spans="2:5" x14ac:dyDescent="0.2">
      <c r="B708" s="26" t="s">
        <v>809</v>
      </c>
      <c r="E708" s="26" t="s">
        <v>809</v>
      </c>
    </row>
    <row r="709" spans="2:5" x14ac:dyDescent="0.2">
      <c r="B709" s="26" t="s">
        <v>810</v>
      </c>
      <c r="E709" s="26" t="s">
        <v>810</v>
      </c>
    </row>
    <row r="710" spans="2:5" x14ac:dyDescent="0.2">
      <c r="B710" s="26" t="s">
        <v>645</v>
      </c>
      <c r="E710" s="26" t="s">
        <v>645</v>
      </c>
    </row>
    <row r="711" spans="2:5" ht="24.75" x14ac:dyDescent="0.2">
      <c r="B711" s="26" t="s">
        <v>805</v>
      </c>
      <c r="E711" s="26" t="s">
        <v>805</v>
      </c>
    </row>
    <row r="712" spans="2:5" x14ac:dyDescent="0.2">
      <c r="B712" s="26" t="s">
        <v>229</v>
      </c>
      <c r="E712" s="26" t="s">
        <v>229</v>
      </c>
    </row>
    <row r="713" spans="2:5" x14ac:dyDescent="0.2">
      <c r="B713" s="26" t="s">
        <v>490</v>
      </c>
      <c r="E713" s="26" t="s">
        <v>490</v>
      </c>
    </row>
    <row r="714" spans="2:5" x14ac:dyDescent="0.2">
      <c r="B714" s="25"/>
      <c r="E714" s="25"/>
    </row>
    <row r="715" spans="2:5" x14ac:dyDescent="0.2">
      <c r="B715" s="25"/>
      <c r="E715" s="25"/>
    </row>
    <row r="716" spans="2:5" ht="36.75" x14ac:dyDescent="0.2">
      <c r="B716" s="24" t="s">
        <v>303</v>
      </c>
      <c r="E716" s="24" t="s">
        <v>303</v>
      </c>
    </row>
    <row r="717" spans="2:5" ht="24.75" x14ac:dyDescent="0.2">
      <c r="B717" s="24" t="s">
        <v>811</v>
      </c>
      <c r="E717" s="24" t="s">
        <v>811</v>
      </c>
    </row>
    <row r="718" spans="2:5" ht="24.75" x14ac:dyDescent="0.2">
      <c r="B718" s="24" t="s">
        <v>812</v>
      </c>
      <c r="E718" s="24" t="s">
        <v>812</v>
      </c>
    </row>
    <row r="719" spans="2:5" ht="36.75" x14ac:dyDescent="0.2">
      <c r="B719" s="24" t="s">
        <v>303</v>
      </c>
      <c r="E719" s="24" t="s">
        <v>303</v>
      </c>
    </row>
    <row r="720" spans="2:5" x14ac:dyDescent="0.2">
      <c r="B720" s="25"/>
      <c r="E720" s="25"/>
    </row>
    <row r="721" spans="2:5" ht="24.75" x14ac:dyDescent="0.2">
      <c r="B721" s="26" t="s">
        <v>478</v>
      </c>
      <c r="E721" s="26" t="s">
        <v>478</v>
      </c>
    </row>
    <row r="722" spans="2:5" x14ac:dyDescent="0.2">
      <c r="B722" s="26" t="s">
        <v>479</v>
      </c>
      <c r="E722" s="26" t="s">
        <v>479</v>
      </c>
    </row>
    <row r="723" spans="2:5" ht="24.75" x14ac:dyDescent="0.2">
      <c r="B723" s="26" t="s">
        <v>480</v>
      </c>
      <c r="E723" s="26" t="s">
        <v>480</v>
      </c>
    </row>
    <row r="724" spans="2:5" x14ac:dyDescent="0.2">
      <c r="B724" s="26" t="s">
        <v>481</v>
      </c>
      <c r="E724" s="26" t="s">
        <v>481</v>
      </c>
    </row>
    <row r="725" spans="2:5" x14ac:dyDescent="0.2">
      <c r="B725" s="26" t="s">
        <v>482</v>
      </c>
      <c r="E725" s="26" t="s">
        <v>482</v>
      </c>
    </row>
    <row r="726" spans="2:5" ht="36.75" x14ac:dyDescent="0.2">
      <c r="B726" s="26" t="s">
        <v>483</v>
      </c>
      <c r="E726" s="26" t="s">
        <v>483</v>
      </c>
    </row>
    <row r="727" spans="2:5" ht="24.75" x14ac:dyDescent="0.2">
      <c r="B727" s="26" t="s">
        <v>484</v>
      </c>
      <c r="E727" s="26" t="s">
        <v>484</v>
      </c>
    </row>
    <row r="728" spans="2:5" ht="24.75" x14ac:dyDescent="0.2">
      <c r="B728" s="26" t="s">
        <v>485</v>
      </c>
      <c r="E728" s="26" t="s">
        <v>485</v>
      </c>
    </row>
    <row r="729" spans="2:5" ht="24.75" x14ac:dyDescent="0.2">
      <c r="B729" s="26" t="s">
        <v>486</v>
      </c>
      <c r="E729" s="26" t="s">
        <v>486</v>
      </c>
    </row>
    <row r="730" spans="2:5" x14ac:dyDescent="0.2">
      <c r="B730" s="26" t="s">
        <v>487</v>
      </c>
      <c r="E730" s="26" t="s">
        <v>487</v>
      </c>
    </row>
    <row r="731" spans="2:5" x14ac:dyDescent="0.2">
      <c r="B731" s="26" t="s">
        <v>488</v>
      </c>
      <c r="E731" s="26" t="s">
        <v>488</v>
      </c>
    </row>
    <row r="732" spans="2:5" x14ac:dyDescent="0.2">
      <c r="B732" s="26" t="s">
        <v>489</v>
      </c>
      <c r="E732" s="26" t="s">
        <v>489</v>
      </c>
    </row>
    <row r="733" spans="2:5" x14ac:dyDescent="0.2">
      <c r="B733" s="26" t="s">
        <v>490</v>
      </c>
      <c r="E733" s="26" t="s">
        <v>490</v>
      </c>
    </row>
    <row r="734" spans="2:5" x14ac:dyDescent="0.2">
      <c r="B734" s="25"/>
      <c r="E734" s="25"/>
    </row>
    <row r="735" spans="2:5" x14ac:dyDescent="0.2">
      <c r="B735" s="25"/>
      <c r="E735" s="25"/>
    </row>
    <row r="736" spans="2:5" ht="36.75" x14ac:dyDescent="0.2">
      <c r="B736" s="24" t="s">
        <v>303</v>
      </c>
      <c r="E736" s="24" t="s">
        <v>303</v>
      </c>
    </row>
    <row r="737" spans="2:5" x14ac:dyDescent="0.2">
      <c r="B737" s="24" t="s">
        <v>813</v>
      </c>
      <c r="E737" s="24" t="s">
        <v>813</v>
      </c>
    </row>
    <row r="738" spans="2:5" ht="36.75" x14ac:dyDescent="0.2">
      <c r="B738" s="24" t="s">
        <v>303</v>
      </c>
      <c r="E738" s="24" t="s">
        <v>303</v>
      </c>
    </row>
    <row r="739" spans="2:5" x14ac:dyDescent="0.2">
      <c r="B739" s="25"/>
      <c r="E739" s="25"/>
    </row>
    <row r="740" spans="2:5" x14ac:dyDescent="0.2">
      <c r="B740" s="26" t="s">
        <v>286</v>
      </c>
      <c r="E740" s="26" t="s">
        <v>286</v>
      </c>
    </row>
    <row r="741" spans="2:5" x14ac:dyDescent="0.2">
      <c r="B741" s="26" t="s">
        <v>287</v>
      </c>
      <c r="E741" s="26" t="s">
        <v>287</v>
      </c>
    </row>
    <row r="742" spans="2:5" ht="24.75" x14ac:dyDescent="0.2">
      <c r="B742" s="26" t="s">
        <v>288</v>
      </c>
      <c r="E742" s="26" t="s">
        <v>288</v>
      </c>
    </row>
    <row r="743" spans="2:5" x14ac:dyDescent="0.2">
      <c r="B743" s="26" t="s">
        <v>165</v>
      </c>
      <c r="E743" s="26" t="s">
        <v>165</v>
      </c>
    </row>
    <row r="744" spans="2:5" x14ac:dyDescent="0.2">
      <c r="B744" s="25"/>
      <c r="E744" s="25"/>
    </row>
    <row r="745" spans="2:5" x14ac:dyDescent="0.2">
      <c r="B745" s="25"/>
      <c r="E745" s="25"/>
    </row>
    <row r="746" spans="2:5" ht="36.75" x14ac:dyDescent="0.2">
      <c r="B746" s="24" t="s">
        <v>303</v>
      </c>
      <c r="E746" s="24" t="s">
        <v>303</v>
      </c>
    </row>
    <row r="747" spans="2:5" ht="24.75" x14ac:dyDescent="0.2">
      <c r="B747" s="24" t="s">
        <v>814</v>
      </c>
      <c r="E747" s="24" t="s">
        <v>814</v>
      </c>
    </row>
    <row r="748" spans="2:5" ht="36.75" x14ac:dyDescent="0.2">
      <c r="B748" s="24" t="s">
        <v>303</v>
      </c>
      <c r="E748" s="24" t="s">
        <v>303</v>
      </c>
    </row>
    <row r="749" spans="2:5" x14ac:dyDescent="0.2">
      <c r="B749" s="25"/>
      <c r="E749" s="25"/>
    </row>
    <row r="750" spans="2:5" x14ac:dyDescent="0.2">
      <c r="B750" s="26" t="s">
        <v>290</v>
      </c>
      <c r="E750" s="26" t="s">
        <v>290</v>
      </c>
    </row>
    <row r="751" spans="2:5" x14ac:dyDescent="0.2">
      <c r="B751" s="26" t="s">
        <v>106</v>
      </c>
      <c r="E751" s="26" t="s">
        <v>106</v>
      </c>
    </row>
    <row r="752" spans="2:5" x14ac:dyDescent="0.2">
      <c r="B752" s="26" t="s">
        <v>291</v>
      </c>
      <c r="E752" s="26" t="s">
        <v>291</v>
      </c>
    </row>
    <row r="753" spans="2:5" ht="24.75" x14ac:dyDescent="0.2">
      <c r="B753" s="26" t="s">
        <v>119</v>
      </c>
      <c r="E753" s="26" t="s">
        <v>119</v>
      </c>
    </row>
    <row r="754" spans="2:5" x14ac:dyDescent="0.2">
      <c r="B754" s="25"/>
      <c r="E754" s="25"/>
    </row>
    <row r="755" spans="2:5" ht="36.75" x14ac:dyDescent="0.2">
      <c r="B755" s="26" t="s">
        <v>815</v>
      </c>
      <c r="E755" s="26" t="s">
        <v>815</v>
      </c>
    </row>
    <row r="756" spans="2:5" ht="24.75" x14ac:dyDescent="0.2">
      <c r="B756" s="26" t="s">
        <v>816</v>
      </c>
      <c r="E756" s="26" t="s">
        <v>816</v>
      </c>
    </row>
    <row r="757" spans="2:5" ht="36.75" x14ac:dyDescent="0.2">
      <c r="B757" s="26" t="s">
        <v>817</v>
      </c>
      <c r="E757" s="26" t="s">
        <v>817</v>
      </c>
    </row>
    <row r="758" spans="2:5" ht="24.75" x14ac:dyDescent="0.2">
      <c r="B758" s="26" t="s">
        <v>295</v>
      </c>
      <c r="E758" s="26" t="s">
        <v>295</v>
      </c>
    </row>
    <row r="759" spans="2:5" x14ac:dyDescent="0.2">
      <c r="B759" s="25"/>
      <c r="E759" s="25"/>
    </row>
    <row r="760" spans="2:5" ht="24.75" x14ac:dyDescent="0.2">
      <c r="B760" s="26" t="s">
        <v>296</v>
      </c>
      <c r="E760" s="26" t="s">
        <v>296</v>
      </c>
    </row>
    <row r="761" spans="2:5" ht="24.75" x14ac:dyDescent="0.2">
      <c r="B761" s="26" t="s">
        <v>297</v>
      </c>
      <c r="E761" s="26" t="s">
        <v>297</v>
      </c>
    </row>
    <row r="762" spans="2:5" ht="24.75" x14ac:dyDescent="0.2">
      <c r="B762" s="26" t="s">
        <v>298</v>
      </c>
      <c r="E762" s="26" t="s">
        <v>298</v>
      </c>
    </row>
    <row r="763" spans="2:5" ht="24.75" x14ac:dyDescent="0.2">
      <c r="B763" s="26" t="s">
        <v>299</v>
      </c>
      <c r="E763" s="26" t="s">
        <v>299</v>
      </c>
    </row>
    <row r="764" spans="2:5" x14ac:dyDescent="0.2">
      <c r="B764" s="26" t="s">
        <v>300</v>
      </c>
      <c r="E764" s="26" t="s">
        <v>300</v>
      </c>
    </row>
    <row r="765" spans="2:5" x14ac:dyDescent="0.2">
      <c r="B765" s="25"/>
      <c r="E765" s="25"/>
    </row>
    <row r="766" spans="2:5" ht="24.75" x14ac:dyDescent="0.2">
      <c r="B766" s="26" t="s">
        <v>818</v>
      </c>
      <c r="E766" s="26" t="s">
        <v>818</v>
      </c>
    </row>
    <row r="767" spans="2:5" ht="24.75" x14ac:dyDescent="0.2">
      <c r="B767" s="26" t="s">
        <v>819</v>
      </c>
      <c r="E767" s="26" t="s">
        <v>819</v>
      </c>
    </row>
    <row r="768" spans="2:5" ht="24.75" x14ac:dyDescent="0.2">
      <c r="B768" s="26" t="s">
        <v>820</v>
      </c>
      <c r="E768" s="26" t="s">
        <v>820</v>
      </c>
    </row>
    <row r="769" spans="2:5" ht="24.75" x14ac:dyDescent="0.2">
      <c r="B769" s="26" t="s">
        <v>821</v>
      </c>
      <c r="E769" s="26" t="s">
        <v>821</v>
      </c>
    </row>
    <row r="770" spans="2:5" x14ac:dyDescent="0.2">
      <c r="B770" s="25"/>
      <c r="E770" s="25"/>
    </row>
    <row r="771" spans="2:5" ht="24.75" x14ac:dyDescent="0.2">
      <c r="B771" s="26" t="s">
        <v>302</v>
      </c>
      <c r="E771" s="26" t="s">
        <v>302</v>
      </c>
    </row>
    <row r="772" spans="2:5" x14ac:dyDescent="0.2">
      <c r="B772" s="26" t="s">
        <v>165</v>
      </c>
      <c r="E772" s="26" t="s">
        <v>165</v>
      </c>
    </row>
    <row r="773" spans="2:5" x14ac:dyDescent="0.2">
      <c r="B773" s="25"/>
      <c r="E773" s="25"/>
    </row>
    <row r="774" spans="2:5" x14ac:dyDescent="0.2">
      <c r="B774" s="25"/>
      <c r="E774" s="25"/>
    </row>
    <row r="775" spans="2:5" ht="36.75" x14ac:dyDescent="0.2">
      <c r="B775" s="24" t="s">
        <v>303</v>
      </c>
      <c r="E775" s="24" t="s">
        <v>303</v>
      </c>
    </row>
    <row r="776" spans="2:5" ht="24.75" x14ac:dyDescent="0.2">
      <c r="B776" s="24" t="s">
        <v>822</v>
      </c>
      <c r="E776" s="24" t="s">
        <v>822</v>
      </c>
    </row>
    <row r="777" spans="2:5" ht="36.75" x14ac:dyDescent="0.2">
      <c r="B777" s="24" t="s">
        <v>823</v>
      </c>
      <c r="E777" s="24" t="s">
        <v>823</v>
      </c>
    </row>
    <row r="778" spans="2:5" ht="24.75" x14ac:dyDescent="0.2">
      <c r="B778" s="24" t="s">
        <v>824</v>
      </c>
      <c r="E778" s="24" t="s">
        <v>824</v>
      </c>
    </row>
    <row r="779" spans="2:5" ht="36.75" x14ac:dyDescent="0.2">
      <c r="B779" s="24" t="s">
        <v>303</v>
      </c>
      <c r="E779" s="24" t="s">
        <v>303</v>
      </c>
    </row>
    <row r="780" spans="2:5" x14ac:dyDescent="0.2">
      <c r="B780" s="25"/>
      <c r="E780" s="25"/>
    </row>
    <row r="781" spans="2:5" x14ac:dyDescent="0.2">
      <c r="B781" s="24" t="s">
        <v>825</v>
      </c>
      <c r="E781" s="24" t="s">
        <v>825</v>
      </c>
    </row>
    <row r="782" spans="2:5" x14ac:dyDescent="0.2">
      <c r="B782" s="24" t="s">
        <v>826</v>
      </c>
      <c r="E782" s="24" t="s">
        <v>826</v>
      </c>
    </row>
    <row r="783" spans="2:5" x14ac:dyDescent="0.2">
      <c r="B783" s="24" t="s">
        <v>165</v>
      </c>
      <c r="E783" s="24" t="s">
        <v>165</v>
      </c>
    </row>
    <row r="784" spans="2:5" x14ac:dyDescent="0.2">
      <c r="B784" s="25"/>
      <c r="E784" s="25"/>
    </row>
    <row r="785" spans="2:5" x14ac:dyDescent="0.2">
      <c r="B785" s="25"/>
      <c r="E785" s="25"/>
    </row>
    <row r="786" spans="2:5" ht="36.75" x14ac:dyDescent="0.2">
      <c r="B786" s="24" t="s">
        <v>303</v>
      </c>
      <c r="E786" s="24" t="s">
        <v>303</v>
      </c>
    </row>
    <row r="787" spans="2:5" ht="36.75" x14ac:dyDescent="0.2">
      <c r="B787" s="24" t="s">
        <v>827</v>
      </c>
      <c r="E787" s="24" t="s">
        <v>827</v>
      </c>
    </row>
    <row r="788" spans="2:5" ht="24.75" x14ac:dyDescent="0.2">
      <c r="B788" s="24" t="s">
        <v>828</v>
      </c>
      <c r="E788" s="24" t="s">
        <v>828</v>
      </c>
    </row>
    <row r="789" spans="2:5" ht="24.75" x14ac:dyDescent="0.2">
      <c r="B789" s="24" t="s">
        <v>829</v>
      </c>
      <c r="E789" s="24" t="s">
        <v>829</v>
      </c>
    </row>
    <row r="790" spans="2:5" ht="36.75" x14ac:dyDescent="0.2">
      <c r="B790" s="24" t="s">
        <v>303</v>
      </c>
      <c r="E790" s="24" t="s">
        <v>303</v>
      </c>
    </row>
    <row r="791" spans="2:5" x14ac:dyDescent="0.2">
      <c r="B791" s="25"/>
      <c r="E791" s="25"/>
    </row>
    <row r="792" spans="2:5" x14ac:dyDescent="0.2">
      <c r="B792" s="26" t="s">
        <v>830</v>
      </c>
      <c r="E792" s="26" t="s">
        <v>830</v>
      </c>
    </row>
    <row r="793" spans="2:5" x14ac:dyDescent="0.2">
      <c r="B793" s="26" t="s">
        <v>105</v>
      </c>
      <c r="E793" s="26" t="s">
        <v>105</v>
      </c>
    </row>
    <row r="794" spans="2:5" x14ac:dyDescent="0.2">
      <c r="B794" s="26" t="s">
        <v>106</v>
      </c>
      <c r="E794" s="26" t="s">
        <v>106</v>
      </c>
    </row>
    <row r="795" spans="2:5" x14ac:dyDescent="0.2">
      <c r="B795" s="26" t="s">
        <v>108</v>
      </c>
      <c r="E795" s="26" t="s">
        <v>108</v>
      </c>
    </row>
    <row r="796" spans="2:5" x14ac:dyDescent="0.2">
      <c r="B796" s="26" t="s">
        <v>311</v>
      </c>
      <c r="E796" s="26" t="s">
        <v>311</v>
      </c>
    </row>
    <row r="797" spans="2:5" x14ac:dyDescent="0.2">
      <c r="B797" s="26" t="s">
        <v>312</v>
      </c>
      <c r="E797" s="26" t="s">
        <v>312</v>
      </c>
    </row>
    <row r="798" spans="2:5" x14ac:dyDescent="0.2">
      <c r="B798" s="26" t="s">
        <v>313</v>
      </c>
      <c r="E798" s="26" t="s">
        <v>313</v>
      </c>
    </row>
    <row r="799" spans="2:5" x14ac:dyDescent="0.2">
      <c r="B799" s="26" t="s">
        <v>113</v>
      </c>
      <c r="E799" s="26" t="s">
        <v>113</v>
      </c>
    </row>
    <row r="800" spans="2:5" x14ac:dyDescent="0.2">
      <c r="B800" s="26" t="s">
        <v>315</v>
      </c>
      <c r="E800" s="26" t="s">
        <v>315</v>
      </c>
    </row>
    <row r="801" spans="2:5" x14ac:dyDescent="0.2">
      <c r="B801" s="26" t="s">
        <v>831</v>
      </c>
      <c r="E801" s="26" t="s">
        <v>831</v>
      </c>
    </row>
    <row r="802" spans="2:5" x14ac:dyDescent="0.2">
      <c r="B802" s="26" t="s">
        <v>832</v>
      </c>
      <c r="E802" s="26" t="s">
        <v>832</v>
      </c>
    </row>
    <row r="803" spans="2:5" x14ac:dyDescent="0.2">
      <c r="B803" s="26" t="s">
        <v>833</v>
      </c>
      <c r="E803" s="26" t="s">
        <v>833</v>
      </c>
    </row>
    <row r="804" spans="2:5" x14ac:dyDescent="0.2">
      <c r="B804" s="25"/>
      <c r="E804" s="25"/>
    </row>
    <row r="805" spans="2:5" ht="24.75" x14ac:dyDescent="0.2">
      <c r="B805" s="24" t="s">
        <v>318</v>
      </c>
      <c r="E805" s="24" t="s">
        <v>318</v>
      </c>
    </row>
    <row r="806" spans="2:5" x14ac:dyDescent="0.2">
      <c r="B806" s="26" t="s">
        <v>319</v>
      </c>
      <c r="E806" s="26" t="s">
        <v>319</v>
      </c>
    </row>
    <row r="807" spans="2:5" x14ac:dyDescent="0.2">
      <c r="B807" s="26" t="s">
        <v>320</v>
      </c>
      <c r="E807" s="26" t="s">
        <v>320</v>
      </c>
    </row>
    <row r="808" spans="2:5" x14ac:dyDescent="0.2">
      <c r="B808" s="26" t="s">
        <v>321</v>
      </c>
      <c r="E808" s="26" t="s">
        <v>321</v>
      </c>
    </row>
    <row r="809" spans="2:5" ht="24.75" x14ac:dyDescent="0.2">
      <c r="B809" s="26" t="s">
        <v>434</v>
      </c>
      <c r="E809" s="26" t="s">
        <v>434</v>
      </c>
    </row>
    <row r="810" spans="2:5" ht="24.75" x14ac:dyDescent="0.2">
      <c r="B810" s="26" t="s">
        <v>435</v>
      </c>
      <c r="E810" s="26" t="s">
        <v>435</v>
      </c>
    </row>
    <row r="811" spans="2:5" x14ac:dyDescent="0.2">
      <c r="B811" s="26" t="s">
        <v>436</v>
      </c>
      <c r="E811" s="26" t="s">
        <v>436</v>
      </c>
    </row>
    <row r="812" spans="2:5" ht="36.75" x14ac:dyDescent="0.2">
      <c r="B812" s="24" t="s">
        <v>325</v>
      </c>
      <c r="E812" s="24" t="s">
        <v>325</v>
      </c>
    </row>
    <row r="813" spans="2:5" x14ac:dyDescent="0.2">
      <c r="B813" s="25"/>
      <c r="E813" s="25"/>
    </row>
    <row r="814" spans="2:5" ht="36.75" x14ac:dyDescent="0.2">
      <c r="B814" s="26" t="s">
        <v>118</v>
      </c>
      <c r="E814" s="26" t="s">
        <v>118</v>
      </c>
    </row>
    <row r="815" spans="2:5" ht="24.75" x14ac:dyDescent="0.2">
      <c r="B815" s="26" t="s">
        <v>119</v>
      </c>
      <c r="E815" s="26" t="s">
        <v>119</v>
      </c>
    </row>
    <row r="816" spans="2:5" x14ac:dyDescent="0.2">
      <c r="B816" s="25"/>
      <c r="E816" s="25"/>
    </row>
    <row r="817" spans="2:5" x14ac:dyDescent="0.2">
      <c r="B817" s="26" t="s">
        <v>834</v>
      </c>
      <c r="E817" s="26" t="s">
        <v>834</v>
      </c>
    </row>
    <row r="818" spans="2:5" ht="24.75" x14ac:dyDescent="0.2">
      <c r="B818" s="26" t="s">
        <v>835</v>
      </c>
      <c r="E818" s="26" t="s">
        <v>835</v>
      </c>
    </row>
    <row r="819" spans="2:5" x14ac:dyDescent="0.2">
      <c r="B819" s="25"/>
      <c r="E819" s="25"/>
    </row>
    <row r="820" spans="2:5" x14ac:dyDescent="0.2">
      <c r="B820" s="26" t="s">
        <v>836</v>
      </c>
      <c r="E820" s="26" t="s">
        <v>836</v>
      </c>
    </row>
    <row r="821" spans="2:5" x14ac:dyDescent="0.2">
      <c r="B821" s="25"/>
      <c r="E821" s="25"/>
    </row>
    <row r="822" spans="2:5" x14ac:dyDescent="0.2">
      <c r="B822" s="26" t="s">
        <v>122</v>
      </c>
      <c r="E822" s="26" t="s">
        <v>122</v>
      </c>
    </row>
    <row r="823" spans="2:5" ht="24.75" x14ac:dyDescent="0.2">
      <c r="B823" s="26" t="s">
        <v>837</v>
      </c>
      <c r="E823" s="26" t="s">
        <v>837</v>
      </c>
    </row>
    <row r="824" spans="2:5" ht="24.75" x14ac:dyDescent="0.2">
      <c r="B824" s="26" t="s">
        <v>838</v>
      </c>
      <c r="E824" s="26" t="s">
        <v>838</v>
      </c>
    </row>
    <row r="825" spans="2:5" x14ac:dyDescent="0.2">
      <c r="B825" s="25"/>
      <c r="E825" s="25"/>
    </row>
    <row r="826" spans="2:5" ht="36.75" x14ac:dyDescent="0.2">
      <c r="B826" s="26" t="s">
        <v>839</v>
      </c>
      <c r="E826" s="26" t="s">
        <v>839</v>
      </c>
    </row>
    <row r="827" spans="2:5" ht="24.75" x14ac:dyDescent="0.2">
      <c r="B827" s="26" t="s">
        <v>840</v>
      </c>
      <c r="E827" s="26" t="s">
        <v>840</v>
      </c>
    </row>
    <row r="828" spans="2:5" ht="24.75" x14ac:dyDescent="0.2">
      <c r="B828" s="26" t="s">
        <v>841</v>
      </c>
      <c r="E828" s="26" t="s">
        <v>841</v>
      </c>
    </row>
    <row r="829" spans="2:5" ht="24.75" x14ac:dyDescent="0.2">
      <c r="B829" s="26" t="s">
        <v>842</v>
      </c>
      <c r="E829" s="26" t="s">
        <v>842</v>
      </c>
    </row>
    <row r="830" spans="2:5" x14ac:dyDescent="0.2">
      <c r="B830" s="25"/>
      <c r="E830" s="25"/>
    </row>
    <row r="831" spans="2:5" x14ac:dyDescent="0.2">
      <c r="B831" s="26" t="s">
        <v>843</v>
      </c>
      <c r="E831" s="26" t="s">
        <v>843</v>
      </c>
    </row>
    <row r="832" spans="2:5" x14ac:dyDescent="0.2">
      <c r="B832" s="26" t="s">
        <v>844</v>
      </c>
      <c r="E832" s="26" t="s">
        <v>844</v>
      </c>
    </row>
    <row r="833" spans="2:5" ht="24.75" x14ac:dyDescent="0.2">
      <c r="B833" s="26" t="s">
        <v>845</v>
      </c>
      <c r="E833" s="26" t="s">
        <v>845</v>
      </c>
    </row>
    <row r="834" spans="2:5" x14ac:dyDescent="0.2">
      <c r="B834" s="26" t="s">
        <v>806</v>
      </c>
      <c r="E834" s="26" t="s">
        <v>806</v>
      </c>
    </row>
    <row r="835" spans="2:5" x14ac:dyDescent="0.2">
      <c r="B835" s="25"/>
      <c r="E835" s="25"/>
    </row>
    <row r="836" spans="2:5" ht="24.75" x14ac:dyDescent="0.2">
      <c r="B836" s="26" t="s">
        <v>846</v>
      </c>
      <c r="E836" s="26" t="s">
        <v>846</v>
      </c>
    </row>
    <row r="837" spans="2:5" x14ac:dyDescent="0.2">
      <c r="B837" s="26" t="s">
        <v>847</v>
      </c>
      <c r="E837" s="26" t="s">
        <v>847</v>
      </c>
    </row>
    <row r="838" spans="2:5" ht="24.75" x14ac:dyDescent="0.2">
      <c r="B838" s="26" t="s">
        <v>848</v>
      </c>
      <c r="E838" s="26" t="s">
        <v>848</v>
      </c>
    </row>
    <row r="839" spans="2:5" ht="24.75" x14ac:dyDescent="0.2">
      <c r="B839" s="26" t="s">
        <v>849</v>
      </c>
      <c r="E839" s="26" t="s">
        <v>849</v>
      </c>
    </row>
    <row r="840" spans="2:5" ht="24.75" x14ac:dyDescent="0.2">
      <c r="B840" s="26" t="s">
        <v>850</v>
      </c>
      <c r="E840" s="26" t="s">
        <v>850</v>
      </c>
    </row>
    <row r="841" spans="2:5" ht="36.75" x14ac:dyDescent="0.2">
      <c r="B841" s="26" t="s">
        <v>851</v>
      </c>
      <c r="E841" s="26" t="s">
        <v>851</v>
      </c>
    </row>
    <row r="842" spans="2:5" x14ac:dyDescent="0.2">
      <c r="B842" s="25"/>
      <c r="E842" s="25"/>
    </row>
    <row r="843" spans="2:5" ht="36.75" x14ac:dyDescent="0.2">
      <c r="B843" s="26" t="s">
        <v>852</v>
      </c>
      <c r="E843" s="26" t="s">
        <v>852</v>
      </c>
    </row>
    <row r="844" spans="2:5" ht="24.75" x14ac:dyDescent="0.2">
      <c r="B844" s="26" t="s">
        <v>853</v>
      </c>
      <c r="E844" s="26" t="s">
        <v>853</v>
      </c>
    </row>
    <row r="845" spans="2:5" ht="36.75" x14ac:dyDescent="0.2">
      <c r="B845" s="26" t="s">
        <v>854</v>
      </c>
      <c r="E845" s="26" t="s">
        <v>854</v>
      </c>
    </row>
    <row r="846" spans="2:5" x14ac:dyDescent="0.2">
      <c r="B846" s="25"/>
      <c r="E846" s="25"/>
    </row>
    <row r="847" spans="2:5" ht="36.75" x14ac:dyDescent="0.2">
      <c r="B847" s="26" t="s">
        <v>855</v>
      </c>
      <c r="E847" s="26" t="s">
        <v>855</v>
      </c>
    </row>
    <row r="848" spans="2:5" ht="36.75" x14ac:dyDescent="0.2">
      <c r="B848" s="26" t="s">
        <v>856</v>
      </c>
      <c r="E848" s="26" t="s">
        <v>856</v>
      </c>
    </row>
    <row r="849" spans="2:5" ht="36.75" x14ac:dyDescent="0.2">
      <c r="B849" s="26" t="s">
        <v>857</v>
      </c>
      <c r="E849" s="26" t="s">
        <v>857</v>
      </c>
    </row>
    <row r="850" spans="2:5" ht="36.75" x14ac:dyDescent="0.2">
      <c r="B850" s="26" t="s">
        <v>858</v>
      </c>
      <c r="E850" s="26" t="s">
        <v>858</v>
      </c>
    </row>
    <row r="851" spans="2:5" x14ac:dyDescent="0.2">
      <c r="B851" s="25"/>
      <c r="E851" s="25"/>
    </row>
    <row r="852" spans="2:5" ht="48" x14ac:dyDescent="0.2">
      <c r="B852" s="26" t="s">
        <v>859</v>
      </c>
      <c r="E852" s="26" t="s">
        <v>859</v>
      </c>
    </row>
    <row r="853" spans="2:5" x14ac:dyDescent="0.2">
      <c r="B853" s="25"/>
      <c r="E853" s="25"/>
    </row>
    <row r="854" spans="2:5" ht="36.75" x14ac:dyDescent="0.2">
      <c r="B854" s="26" t="s">
        <v>860</v>
      </c>
      <c r="E854" s="26" t="s">
        <v>860</v>
      </c>
    </row>
    <row r="855" spans="2:5" ht="36.75" x14ac:dyDescent="0.2">
      <c r="B855" s="26" t="s">
        <v>861</v>
      </c>
      <c r="E855" s="26" t="s">
        <v>861</v>
      </c>
    </row>
    <row r="856" spans="2:5" ht="36.75" x14ac:dyDescent="0.2">
      <c r="B856" s="26" t="s">
        <v>862</v>
      </c>
      <c r="E856" s="26" t="s">
        <v>862</v>
      </c>
    </row>
    <row r="857" spans="2:5" x14ac:dyDescent="0.2">
      <c r="B857" s="26" t="s">
        <v>244</v>
      </c>
      <c r="E857" s="26" t="s">
        <v>244</v>
      </c>
    </row>
    <row r="858" spans="2:5" x14ac:dyDescent="0.2">
      <c r="B858" s="26" t="s">
        <v>136</v>
      </c>
      <c r="E858" s="26" t="s">
        <v>136</v>
      </c>
    </row>
    <row r="859" spans="2:5" x14ac:dyDescent="0.2">
      <c r="B859" s="26" t="s">
        <v>149</v>
      </c>
      <c r="E859" s="26" t="s">
        <v>149</v>
      </c>
    </row>
    <row r="860" spans="2:5" x14ac:dyDescent="0.2">
      <c r="B860" s="25"/>
      <c r="E860" s="25"/>
    </row>
    <row r="861" spans="2:5" x14ac:dyDescent="0.2">
      <c r="B861" s="26" t="s">
        <v>863</v>
      </c>
      <c r="E861" s="26" t="s">
        <v>863</v>
      </c>
    </row>
    <row r="862" spans="2:5" x14ac:dyDescent="0.2">
      <c r="B862" s="26" t="s">
        <v>153</v>
      </c>
      <c r="E862" s="26" t="s">
        <v>153</v>
      </c>
    </row>
    <row r="863" spans="2:5" x14ac:dyDescent="0.2">
      <c r="B863" s="25"/>
      <c r="E863" s="25"/>
    </row>
    <row r="864" spans="2:5" x14ac:dyDescent="0.2">
      <c r="B864" s="26" t="s">
        <v>864</v>
      </c>
      <c r="E864" s="26" t="s">
        <v>864</v>
      </c>
    </row>
    <row r="865" spans="2:5" ht="36.75" x14ac:dyDescent="0.2">
      <c r="B865" s="26" t="s">
        <v>865</v>
      </c>
      <c r="E865" s="26" t="s">
        <v>865</v>
      </c>
    </row>
    <row r="866" spans="2:5" ht="36.75" x14ac:dyDescent="0.2">
      <c r="B866" s="26" t="s">
        <v>866</v>
      </c>
      <c r="E866" s="26" t="s">
        <v>866</v>
      </c>
    </row>
    <row r="867" spans="2:5" ht="24.75" x14ac:dyDescent="0.2">
      <c r="B867" s="26" t="s">
        <v>867</v>
      </c>
      <c r="E867" s="26" t="s">
        <v>867</v>
      </c>
    </row>
    <row r="868" spans="2:5" ht="24.75" x14ac:dyDescent="0.2">
      <c r="B868" s="26" t="s">
        <v>868</v>
      </c>
      <c r="E868" s="26" t="s">
        <v>868</v>
      </c>
    </row>
    <row r="869" spans="2:5" x14ac:dyDescent="0.2">
      <c r="B869" s="26" t="s">
        <v>229</v>
      </c>
      <c r="E869" s="26" t="s">
        <v>229</v>
      </c>
    </row>
    <row r="870" spans="2:5" x14ac:dyDescent="0.2">
      <c r="B870" s="26" t="s">
        <v>165</v>
      </c>
      <c r="E870" s="26" t="s">
        <v>165</v>
      </c>
    </row>
    <row r="871" spans="2:5" x14ac:dyDescent="0.2">
      <c r="B871" s="26" t="s">
        <v>491</v>
      </c>
      <c r="E871" s="26" t="s">
        <v>491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RowHeight="15" x14ac:dyDescent="0.2"/>
  <cols>
    <col min="1" max="1" width="9.953125" customWidth="1"/>
    <col min="2" max="2" width="18.0234375" customWidth="1"/>
    <col min="3" max="5" width="13.98828125" customWidth="1"/>
  </cols>
  <sheetData>
    <row r="1" spans="1:5" ht="32.1" customHeight="1" x14ac:dyDescent="0.2">
      <c r="A1" s="88" t="s">
        <v>51</v>
      </c>
      <c r="B1" s="83"/>
      <c r="C1" s="83"/>
      <c r="D1" s="83"/>
      <c r="E1" s="83"/>
    </row>
    <row r="2" spans="1:5" ht="24" customHeight="1" x14ac:dyDescent="0.2">
      <c r="A2" s="85" t="s">
        <v>52</v>
      </c>
      <c r="B2" s="83"/>
      <c r="C2" s="83"/>
      <c r="D2" s="83"/>
      <c r="E2" s="83"/>
    </row>
    <row r="3" spans="1:5" ht="20.100000000000001" customHeight="1" x14ac:dyDescent="0.2">
      <c r="A3" s="99" t="s">
        <v>53</v>
      </c>
      <c r="B3" s="83"/>
      <c r="C3" s="83"/>
      <c r="D3" s="83"/>
      <c r="E3" s="83"/>
    </row>
    <row r="4" spans="1:5" ht="8.1" customHeight="1" x14ac:dyDescent="0.2"/>
    <row r="5" spans="1:5" ht="27.95" customHeight="1" x14ac:dyDescent="0.2">
      <c r="A5" s="99" t="s">
        <v>54</v>
      </c>
      <c r="B5" s="83"/>
      <c r="C5" s="96"/>
      <c r="D5" s="83"/>
    </row>
    <row r="6" spans="1:5" ht="27.95" customHeight="1" x14ac:dyDescent="0.2">
      <c r="A6" s="85" t="s">
        <v>55</v>
      </c>
      <c r="B6" s="83"/>
      <c r="C6" s="92" t="s">
        <v>56</v>
      </c>
      <c r="D6" s="83"/>
      <c r="E6" s="83"/>
    </row>
    <row r="7" spans="1:5" ht="8.1" customHeight="1" x14ac:dyDescent="0.2">
      <c r="A7" s="1"/>
      <c r="B7" s="1"/>
      <c r="C7" s="1"/>
      <c r="D7" s="1"/>
      <c r="E7" s="1"/>
    </row>
    <row r="8" spans="1:5" ht="27.95" customHeight="1" x14ac:dyDescent="0.2">
      <c r="A8" s="100" t="s">
        <v>57</v>
      </c>
      <c r="B8" s="83"/>
      <c r="C8" s="83"/>
      <c r="D8" s="83"/>
      <c r="E8" s="83"/>
    </row>
    <row r="9" spans="1:5" ht="24" customHeight="1" x14ac:dyDescent="0.2">
      <c r="A9" s="95" t="s">
        <v>58</v>
      </c>
      <c r="B9" s="83"/>
      <c r="C9" s="97" t="s">
        <v>59</v>
      </c>
      <c r="D9" s="83"/>
      <c r="E9" s="83"/>
    </row>
    <row r="10" spans="1:5" ht="24" customHeight="1" x14ac:dyDescent="0.2">
      <c r="A10" s="95" t="s">
        <v>60</v>
      </c>
      <c r="B10" s="83"/>
      <c r="C10" s="97" t="s">
        <v>59</v>
      </c>
      <c r="D10" s="83"/>
      <c r="E10" s="83"/>
    </row>
    <row r="11" spans="1:5" ht="24" customHeight="1" x14ac:dyDescent="0.2">
      <c r="A11" s="95" t="s">
        <v>61</v>
      </c>
      <c r="B11" s="83"/>
      <c r="C11" s="97" t="s">
        <v>59</v>
      </c>
      <c r="D11" s="83"/>
      <c r="E11" s="83"/>
    </row>
    <row r="12" spans="1:5" ht="24" customHeight="1" x14ac:dyDescent="0.2">
      <c r="A12" s="95" t="s">
        <v>62</v>
      </c>
      <c r="B12" s="83"/>
      <c r="C12" s="97" t="s">
        <v>59</v>
      </c>
      <c r="D12" s="83"/>
      <c r="E12" s="83"/>
    </row>
    <row r="13" spans="1:5" ht="24" customHeight="1" x14ac:dyDescent="0.2">
      <c r="A13" s="95" t="s">
        <v>63</v>
      </c>
      <c r="B13" s="83"/>
      <c r="C13" s="97" t="s">
        <v>59</v>
      </c>
      <c r="D13" s="83"/>
      <c r="E13" s="83"/>
    </row>
    <row r="14" spans="1:5" ht="24" customHeight="1" x14ac:dyDescent="0.2">
      <c r="A14" s="95" t="s">
        <v>64</v>
      </c>
      <c r="B14" s="83"/>
      <c r="C14" s="97" t="s">
        <v>59</v>
      </c>
      <c r="D14" s="83"/>
      <c r="E14" s="83"/>
    </row>
    <row r="15" spans="1:5" ht="8.1" customHeight="1" x14ac:dyDescent="0.2"/>
    <row r="16" spans="1:5" ht="36" customHeight="1" x14ac:dyDescent="0.2">
      <c r="A16" s="98" t="s">
        <v>65</v>
      </c>
      <c r="B16" s="83"/>
      <c r="C16" s="83"/>
      <c r="D16" s="83"/>
      <c r="E16" s="83"/>
    </row>
    <row r="17" spans="1:5" ht="20.100000000000001" customHeight="1" x14ac:dyDescent="0.2">
      <c r="A17" s="101" t="s">
        <v>66</v>
      </c>
      <c r="B17" s="83"/>
      <c r="C17" s="83"/>
      <c r="D17" s="83"/>
      <c r="E17" s="83"/>
    </row>
    <row r="18" spans="1:5" ht="8.1" customHeight="1" x14ac:dyDescent="0.2"/>
    <row r="19" spans="1:5" ht="21.95" customHeight="1" x14ac:dyDescent="0.2">
      <c r="A19" s="102" t="s">
        <v>67</v>
      </c>
      <c r="B19" s="83"/>
      <c r="C19" s="83"/>
      <c r="D19" s="83"/>
      <c r="E19" s="83"/>
    </row>
    <row r="20" spans="1:5" ht="27.95" customHeight="1" x14ac:dyDescent="0.2">
      <c r="A20" s="16" t="s">
        <v>68</v>
      </c>
      <c r="D20" s="16" t="s">
        <v>69</v>
      </c>
    </row>
    <row r="21" spans="1:5" ht="20.100000000000001" customHeight="1" x14ac:dyDescent="0.2">
      <c r="A21" s="16" t="s">
        <v>70</v>
      </c>
      <c r="D21" s="16" t="s">
        <v>70</v>
      </c>
    </row>
    <row r="22" spans="1:5" ht="20.100000000000001" customHeight="1" x14ac:dyDescent="0.2">
      <c r="A22" s="16" t="s">
        <v>71</v>
      </c>
      <c r="D22" s="16" t="s">
        <v>71</v>
      </c>
    </row>
    <row r="24" spans="1:5" ht="15.95" customHeight="1" x14ac:dyDescent="0.2">
      <c r="A24" s="94" t="s">
        <v>72</v>
      </c>
      <c r="B24" s="83"/>
      <c r="C24" s="83"/>
      <c r="D24" s="83"/>
      <c r="E24" s="83"/>
    </row>
  </sheetData>
  <mergeCells count="24">
    <mergeCell ref="A17:E17"/>
    <mergeCell ref="C6:E6"/>
    <mergeCell ref="C14:E14"/>
    <mergeCell ref="A10:B10"/>
    <mergeCell ref="A19:E19"/>
    <mergeCell ref="A13:B13"/>
    <mergeCell ref="A9:B9"/>
    <mergeCell ref="C10:E10"/>
    <mergeCell ref="A24:E24"/>
    <mergeCell ref="A11:B11"/>
    <mergeCell ref="C5:D5"/>
    <mergeCell ref="C9:E9"/>
    <mergeCell ref="A1:E1"/>
    <mergeCell ref="C12:E12"/>
    <mergeCell ref="A6:B6"/>
    <mergeCell ref="C11:E11"/>
    <mergeCell ref="A16:E16"/>
    <mergeCell ref="A12:B12"/>
    <mergeCell ref="A3:E3"/>
    <mergeCell ref="C13:E13"/>
    <mergeCell ref="A2:E2"/>
    <mergeCell ref="A5:B5"/>
    <mergeCell ref="A14:B14"/>
    <mergeCell ref="A8:E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workbookViewId="0"/>
  </sheetViews>
  <sheetFormatPr defaultRowHeight="15" x14ac:dyDescent="0.2"/>
  <cols>
    <col min="1" max="1" width="16.0078125" customWidth="1"/>
    <col min="2" max="2" width="25.9609375" customWidth="1"/>
    <col min="3" max="8" width="16.0078125" customWidth="1"/>
  </cols>
  <sheetData>
    <row r="1" spans="1:8" ht="30" customHeight="1" x14ac:dyDescent="0.2">
      <c r="A1" s="88" t="s">
        <v>0</v>
      </c>
      <c r="B1" s="83"/>
      <c r="C1" s="83"/>
      <c r="D1" s="83"/>
      <c r="E1" s="83"/>
      <c r="F1" s="83"/>
      <c r="G1" s="83"/>
      <c r="H1" s="83"/>
    </row>
    <row r="2" spans="1:8" ht="21.95" customHeight="1" x14ac:dyDescent="0.2">
      <c r="A2" s="93" t="s">
        <v>73</v>
      </c>
      <c r="B2" s="83"/>
      <c r="C2" s="83"/>
      <c r="D2" s="83"/>
      <c r="E2" s="83"/>
      <c r="F2" s="83"/>
      <c r="G2" s="83"/>
      <c r="H2" s="83"/>
    </row>
    <row r="3" spans="1:8" ht="8.1" customHeight="1" x14ac:dyDescent="0.2"/>
    <row r="4" spans="1:8" ht="27.95" customHeight="1" x14ac:dyDescent="0.2">
      <c r="A4" s="102" t="s">
        <v>74</v>
      </c>
      <c r="B4" s="83"/>
      <c r="C4" s="103" t="s">
        <v>75</v>
      </c>
      <c r="D4" s="83"/>
      <c r="E4" s="110" t="s">
        <v>76</v>
      </c>
      <c r="F4" s="83"/>
      <c r="G4" s="109" t="s">
        <v>77</v>
      </c>
      <c r="H4" s="83"/>
    </row>
    <row r="5" spans="1:8" ht="33.950000000000003" customHeight="1" x14ac:dyDescent="0.2">
      <c r="A5" s="106" t="s">
        <v>59</v>
      </c>
      <c r="B5" s="83"/>
      <c r="C5" s="105" t="s">
        <v>59</v>
      </c>
      <c r="D5" s="83"/>
      <c r="E5" s="108" t="s">
        <v>59</v>
      </c>
      <c r="F5" s="83"/>
      <c r="G5" s="107" t="s">
        <v>59</v>
      </c>
      <c r="H5" s="83"/>
    </row>
    <row r="6" spans="1:8" ht="8.1" customHeight="1" x14ac:dyDescent="0.2"/>
    <row r="7" spans="1:8" ht="21.95" customHeight="1" x14ac:dyDescent="0.2">
      <c r="A7" s="85" t="s">
        <v>78</v>
      </c>
      <c r="B7" s="83"/>
      <c r="C7" s="83"/>
      <c r="D7" s="83"/>
      <c r="E7" s="83"/>
      <c r="F7" s="83"/>
      <c r="G7" s="83"/>
      <c r="H7" s="83"/>
    </row>
    <row r="8" spans="1:8" ht="20.100000000000001" customHeight="1" x14ac:dyDescent="0.2">
      <c r="A8" s="111" t="s">
        <v>79</v>
      </c>
      <c r="B8" s="17" t="s">
        <v>80</v>
      </c>
      <c r="C8" s="18" t="s">
        <v>81</v>
      </c>
      <c r="D8" s="19" t="s">
        <v>48</v>
      </c>
      <c r="E8" s="20" t="s">
        <v>82</v>
      </c>
    </row>
    <row r="9" spans="1:8" ht="20.100000000000001" customHeight="1" x14ac:dyDescent="0.2">
      <c r="A9" s="21" t="s">
        <v>83</v>
      </c>
      <c r="B9" s="10">
        <v>0</v>
      </c>
      <c r="C9" s="14">
        <v>0</v>
      </c>
      <c r="D9" s="6">
        <v>0</v>
      </c>
      <c r="E9" s="9" t="s">
        <v>84</v>
      </c>
    </row>
    <row r="10" spans="1:8" ht="20.100000000000001" customHeight="1" x14ac:dyDescent="0.2">
      <c r="A10" s="22" t="s">
        <v>85</v>
      </c>
      <c r="B10" s="6">
        <v>0</v>
      </c>
      <c r="C10" s="14">
        <v>0</v>
      </c>
      <c r="D10" s="6">
        <v>0</v>
      </c>
      <c r="E10" s="5" t="s">
        <v>84</v>
      </c>
    </row>
    <row r="11" spans="1:8" ht="20.100000000000001" customHeight="1" x14ac:dyDescent="0.2">
      <c r="A11" s="21" t="s">
        <v>86</v>
      </c>
      <c r="B11" s="10">
        <v>0</v>
      </c>
      <c r="C11" s="14">
        <v>0</v>
      </c>
      <c r="D11" s="6">
        <v>0</v>
      </c>
      <c r="E11" s="9" t="s">
        <v>84</v>
      </c>
    </row>
    <row r="12" spans="1:8" ht="20.100000000000001" customHeight="1" x14ac:dyDescent="0.2">
      <c r="A12" s="22" t="s">
        <v>87</v>
      </c>
      <c r="B12" s="6">
        <v>0</v>
      </c>
      <c r="C12" s="14">
        <v>0</v>
      </c>
      <c r="D12" s="6">
        <v>0</v>
      </c>
      <c r="E12" s="5" t="s">
        <v>84</v>
      </c>
    </row>
    <row r="13" spans="1:8" ht="20.100000000000001" customHeight="1" x14ac:dyDescent="0.2">
      <c r="A13" s="21" t="s">
        <v>39</v>
      </c>
      <c r="B13" s="10">
        <v>0</v>
      </c>
      <c r="C13" s="14">
        <v>0</v>
      </c>
      <c r="D13" s="6">
        <v>0</v>
      </c>
      <c r="E13" s="9" t="s">
        <v>84</v>
      </c>
    </row>
    <row r="14" spans="1:8" ht="20.100000000000001" customHeight="1" x14ac:dyDescent="0.2">
      <c r="A14" s="22" t="s">
        <v>88</v>
      </c>
      <c r="B14" s="6">
        <v>0</v>
      </c>
      <c r="C14" s="14">
        <v>0</v>
      </c>
      <c r="D14" s="6">
        <v>0</v>
      </c>
      <c r="E14" s="5" t="s">
        <v>84</v>
      </c>
    </row>
    <row r="15" spans="1:8" ht="20.100000000000001" customHeight="1" x14ac:dyDescent="0.2">
      <c r="A15" s="21" t="s">
        <v>89</v>
      </c>
      <c r="B15" s="10">
        <v>0</v>
      </c>
      <c r="C15" s="14">
        <v>0</v>
      </c>
      <c r="D15" s="6">
        <v>0</v>
      </c>
      <c r="E15" s="9" t="s">
        <v>84</v>
      </c>
    </row>
    <row r="16" spans="1:8" ht="20.100000000000001" customHeight="1" x14ac:dyDescent="0.2">
      <c r="A16" s="22" t="s">
        <v>90</v>
      </c>
      <c r="B16" s="6">
        <v>0</v>
      </c>
      <c r="C16" s="14">
        <v>0</v>
      </c>
      <c r="D16" s="6">
        <v>0</v>
      </c>
      <c r="E16" s="5" t="s">
        <v>84</v>
      </c>
    </row>
    <row r="17" spans="1:5" ht="20.100000000000001" customHeight="1" x14ac:dyDescent="0.2">
      <c r="A17" s="21" t="s">
        <v>91</v>
      </c>
      <c r="B17" s="10">
        <v>0</v>
      </c>
      <c r="C17" s="14">
        <v>0</v>
      </c>
      <c r="D17" s="6">
        <v>0</v>
      </c>
      <c r="E17" s="9" t="s">
        <v>84</v>
      </c>
    </row>
    <row r="18" spans="1:5" ht="20.100000000000001" customHeight="1" x14ac:dyDescent="0.2">
      <c r="A18" s="22" t="s">
        <v>92</v>
      </c>
      <c r="B18" s="6">
        <v>0</v>
      </c>
      <c r="C18" s="14">
        <v>0</v>
      </c>
      <c r="D18" s="6">
        <v>0</v>
      </c>
      <c r="E18" s="5" t="s">
        <v>84</v>
      </c>
    </row>
    <row r="19" spans="1:5" ht="20.100000000000001" customHeight="1" x14ac:dyDescent="0.2">
      <c r="A19" s="21" t="s">
        <v>93</v>
      </c>
      <c r="B19" s="10">
        <v>0</v>
      </c>
      <c r="C19" s="14">
        <v>0</v>
      </c>
      <c r="D19" s="6">
        <v>0</v>
      </c>
      <c r="E19" s="9" t="s">
        <v>84</v>
      </c>
    </row>
    <row r="20" spans="1:5" ht="20.100000000000001" customHeight="1" x14ac:dyDescent="0.2">
      <c r="A20" s="22" t="s">
        <v>94</v>
      </c>
      <c r="B20" s="6">
        <v>0</v>
      </c>
      <c r="C20" s="14">
        <v>0</v>
      </c>
      <c r="D20" s="6">
        <v>0</v>
      </c>
      <c r="E20" s="5" t="s">
        <v>84</v>
      </c>
    </row>
    <row r="21" spans="1:5" ht="26.1" customHeight="1" x14ac:dyDescent="0.2">
      <c r="A21" s="104" t="s">
        <v>95</v>
      </c>
      <c r="B21" s="15">
        <v>0</v>
      </c>
      <c r="C21" s="15">
        <v>0</v>
      </c>
      <c r="D21" s="15">
        <v>0</v>
      </c>
      <c r="E21" s="15">
        <v>0</v>
      </c>
    </row>
    <row r="22" spans="1:5" ht="8.1" customHeight="1" x14ac:dyDescent="0.2"/>
    <row r="23" spans="1:5" ht="21.95" customHeight="1" x14ac:dyDescent="0.2">
      <c r="A23" s="91" t="s">
        <v>96</v>
      </c>
      <c r="B23" s="83"/>
      <c r="C23" s="83"/>
      <c r="D23" s="83"/>
      <c r="E23" s="83"/>
    </row>
    <row r="24" spans="1:5" ht="20.100000000000001" customHeight="1" x14ac:dyDescent="0.2">
      <c r="A24" s="17" t="s">
        <v>33</v>
      </c>
      <c r="B24" s="17" t="s">
        <v>7</v>
      </c>
      <c r="C24" s="17" t="s">
        <v>97</v>
      </c>
      <c r="D24" s="17" t="s">
        <v>98</v>
      </c>
    </row>
    <row r="25" spans="1:5" ht="20.100000000000001" customHeight="1" x14ac:dyDescent="0.2">
      <c r="A25" s="9" t="s">
        <v>59</v>
      </c>
      <c r="B25" s="8" t="s">
        <v>59</v>
      </c>
      <c r="C25" s="9" t="s">
        <v>59</v>
      </c>
      <c r="D25" s="9" t="s">
        <v>59</v>
      </c>
    </row>
    <row r="26" spans="1:5" ht="20.100000000000001" customHeight="1" x14ac:dyDescent="0.2">
      <c r="A26" s="5" t="s">
        <v>59</v>
      </c>
      <c r="B26" s="4" t="s">
        <v>59</v>
      </c>
      <c r="C26" s="5" t="s">
        <v>59</v>
      </c>
      <c r="D26" s="5" t="s">
        <v>59</v>
      </c>
    </row>
    <row r="27" spans="1:5" ht="20.100000000000001" customHeight="1" x14ac:dyDescent="0.2">
      <c r="A27" s="9" t="s">
        <v>59</v>
      </c>
      <c r="B27" s="8" t="s">
        <v>59</v>
      </c>
      <c r="C27" s="9" t="s">
        <v>59</v>
      </c>
      <c r="D27" s="9" t="s">
        <v>59</v>
      </c>
    </row>
    <row r="28" spans="1:5" ht="20.100000000000001" customHeight="1" x14ac:dyDescent="0.2">
      <c r="A28" s="5" t="s">
        <v>59</v>
      </c>
      <c r="B28" s="4" t="s">
        <v>59</v>
      </c>
      <c r="C28" s="5" t="s">
        <v>59</v>
      </c>
      <c r="D28" s="5" t="s">
        <v>59</v>
      </c>
    </row>
    <row r="29" spans="1:5" ht="20.100000000000001" customHeight="1" x14ac:dyDescent="0.2">
      <c r="A29" s="9" t="s">
        <v>59</v>
      </c>
      <c r="B29" s="8" t="s">
        <v>59</v>
      </c>
      <c r="C29" s="9" t="s">
        <v>59</v>
      </c>
      <c r="D29" s="9" t="s">
        <v>59</v>
      </c>
    </row>
    <row r="30" spans="1:5" ht="20.100000000000001" customHeight="1" x14ac:dyDescent="0.2">
      <c r="A30" s="5" t="s">
        <v>59</v>
      </c>
      <c r="B30" s="4" t="s">
        <v>59</v>
      </c>
      <c r="C30" s="5" t="s">
        <v>59</v>
      </c>
      <c r="D30" s="5" t="s">
        <v>59</v>
      </c>
    </row>
    <row r="31" spans="1:5" ht="20.100000000000001" customHeight="1" x14ac:dyDescent="0.2">
      <c r="A31" s="9" t="s">
        <v>59</v>
      </c>
      <c r="B31" s="8" t="s">
        <v>59</v>
      </c>
      <c r="C31" s="9" t="s">
        <v>59</v>
      </c>
      <c r="D31" s="9" t="s">
        <v>59</v>
      </c>
    </row>
    <row r="32" spans="1:5" ht="20.100000000000001" customHeight="1" x14ac:dyDescent="0.2">
      <c r="A32" s="5" t="s">
        <v>59</v>
      </c>
      <c r="B32" s="4" t="s">
        <v>59</v>
      </c>
      <c r="C32" s="5" t="s">
        <v>59</v>
      </c>
      <c r="D32" s="5" t="s">
        <v>59</v>
      </c>
    </row>
    <row r="33" spans="1:4" ht="20.100000000000001" customHeight="1" x14ac:dyDescent="0.2">
      <c r="A33" s="9" t="s">
        <v>59</v>
      </c>
      <c r="B33" s="8" t="s">
        <v>59</v>
      </c>
      <c r="C33" s="9" t="s">
        <v>59</v>
      </c>
      <c r="D33" s="9" t="s">
        <v>59</v>
      </c>
    </row>
    <row r="34" spans="1:4" ht="20.100000000000001" customHeight="1" x14ac:dyDescent="0.2">
      <c r="A34" s="5" t="s">
        <v>59</v>
      </c>
      <c r="B34" s="4" t="s">
        <v>59</v>
      </c>
      <c r="C34" s="5" t="s">
        <v>59</v>
      </c>
      <c r="D34" s="5" t="s">
        <v>59</v>
      </c>
    </row>
    <row r="35" spans="1:4" ht="20.100000000000001" customHeight="1" x14ac:dyDescent="0.2">
      <c r="A35" s="9" t="s">
        <v>59</v>
      </c>
      <c r="B35" s="8" t="s">
        <v>59</v>
      </c>
      <c r="C35" s="9" t="s">
        <v>59</v>
      </c>
      <c r="D35" s="9" t="s">
        <v>59</v>
      </c>
    </row>
    <row r="36" spans="1:4" ht="20.100000000000001" customHeight="1" x14ac:dyDescent="0.2">
      <c r="A36" s="5" t="s">
        <v>59</v>
      </c>
      <c r="B36" s="4" t="s">
        <v>59</v>
      </c>
      <c r="C36" s="5" t="s">
        <v>59</v>
      </c>
      <c r="D36" s="5" t="s">
        <v>59</v>
      </c>
    </row>
  </sheetData>
  <mergeCells count="14">
    <mergeCell ref="A23:E23"/>
    <mergeCell ref="A1:H1"/>
    <mergeCell ref="C4:D4"/>
    <mergeCell ref="A21"/>
    <mergeCell ref="A2:H2"/>
    <mergeCell ref="C5:D5"/>
    <mergeCell ref="A5:B5"/>
    <mergeCell ref="G5:H5"/>
    <mergeCell ref="E5:F5"/>
    <mergeCell ref="A4:B4"/>
    <mergeCell ref="G4:H4"/>
    <mergeCell ref="E4:F4"/>
    <mergeCell ref="A8"/>
    <mergeCell ref="A7:H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60"/>
  <sheetViews>
    <sheetView topLeftCell="B49" workbookViewId="0">
      <selection activeCell="D13" sqref="D13"/>
    </sheetView>
  </sheetViews>
  <sheetFormatPr defaultRowHeight="15" x14ac:dyDescent="0.2"/>
  <cols>
    <col min="1" max="1" width="4.03515625" customWidth="1"/>
    <col min="2" max="2" width="110.0390625" customWidth="1"/>
    <col min="3" max="3" width="34.4375" bestFit="1" customWidth="1"/>
    <col min="7" max="7" width="34.4375" bestFit="1" customWidth="1"/>
  </cols>
  <sheetData>
    <row r="1" spans="1:7" ht="21.95" customHeight="1" x14ac:dyDescent="0.2">
      <c r="A1" s="104" t="s">
        <v>99</v>
      </c>
      <c r="B1" s="83"/>
    </row>
    <row r="2" spans="1:7" ht="15" customHeight="1" x14ac:dyDescent="0.2">
      <c r="B2" s="23" t="s">
        <v>100</v>
      </c>
      <c r="C2" s="24" t="s">
        <v>303</v>
      </c>
      <c r="G2" s="24"/>
    </row>
    <row r="3" spans="1:7" ht="15" customHeight="1" x14ac:dyDescent="0.2">
      <c r="B3" s="23"/>
      <c r="C3" s="24" t="s">
        <v>304</v>
      </c>
      <c r="G3" s="24"/>
    </row>
    <row r="4" spans="1:7" ht="15" customHeight="1" x14ac:dyDescent="0.2">
      <c r="B4" s="23" t="s">
        <v>101</v>
      </c>
      <c r="C4" s="24" t="s">
        <v>305</v>
      </c>
      <c r="G4" s="24"/>
    </row>
    <row r="5" spans="1:7" ht="15" customHeight="1" x14ac:dyDescent="0.2">
      <c r="B5" s="23" t="s">
        <v>102</v>
      </c>
      <c r="C5" s="24" t="s">
        <v>306</v>
      </c>
      <c r="G5" s="24"/>
    </row>
    <row r="6" spans="1:7" ht="15" customHeight="1" x14ac:dyDescent="0.2">
      <c r="B6" s="23" t="s">
        <v>103</v>
      </c>
      <c r="C6" s="24" t="s">
        <v>307</v>
      </c>
      <c r="G6" s="24"/>
    </row>
    <row r="7" spans="1:7" ht="15" customHeight="1" x14ac:dyDescent="0.2">
      <c r="B7" s="23" t="s">
        <v>101</v>
      </c>
      <c r="C7" s="24" t="s">
        <v>308</v>
      </c>
      <c r="G7" s="24"/>
    </row>
    <row r="8" spans="1:7" ht="15" customHeight="1" x14ac:dyDescent="0.2">
      <c r="B8" s="23"/>
      <c r="C8" s="24" t="s">
        <v>309</v>
      </c>
      <c r="G8" s="24"/>
    </row>
    <row r="9" spans="1:7" ht="15" customHeight="1" x14ac:dyDescent="0.2">
      <c r="B9" s="23" t="s">
        <v>104</v>
      </c>
      <c r="C9" s="24" t="s">
        <v>303</v>
      </c>
      <c r="G9" s="24"/>
    </row>
    <row r="10" spans="1:7" ht="15" customHeight="1" x14ac:dyDescent="0.2">
      <c r="B10" s="23" t="s">
        <v>105</v>
      </c>
      <c r="C10" s="25"/>
      <c r="G10" s="25"/>
    </row>
    <row r="11" spans="1:7" ht="15" customHeight="1" x14ac:dyDescent="0.2">
      <c r="B11" s="23" t="s">
        <v>106</v>
      </c>
      <c r="C11" s="26" t="s">
        <v>310</v>
      </c>
      <c r="G11" s="26"/>
    </row>
    <row r="12" spans="1:7" ht="15" customHeight="1" x14ac:dyDescent="0.2">
      <c r="B12" s="23" t="s">
        <v>107</v>
      </c>
      <c r="C12" s="26" t="s">
        <v>105</v>
      </c>
      <c r="G12" s="26"/>
    </row>
    <row r="13" spans="1:7" ht="15" customHeight="1" x14ac:dyDescent="0.2">
      <c r="B13" s="23" t="s">
        <v>108</v>
      </c>
      <c r="C13" s="26" t="s">
        <v>106</v>
      </c>
      <c r="G13" s="26"/>
    </row>
    <row r="14" spans="1:7" ht="15" customHeight="1" x14ac:dyDescent="0.2">
      <c r="B14" s="23" t="s">
        <v>109</v>
      </c>
      <c r="C14" s="26" t="s">
        <v>108</v>
      </c>
      <c r="G14" s="26"/>
    </row>
    <row r="15" spans="1:7" ht="15" customHeight="1" x14ac:dyDescent="0.2">
      <c r="B15" s="23" t="s">
        <v>110</v>
      </c>
      <c r="C15" s="26" t="s">
        <v>311</v>
      </c>
      <c r="G15" s="26"/>
    </row>
    <row r="16" spans="1:7" ht="15" customHeight="1" x14ac:dyDescent="0.2">
      <c r="B16" s="23" t="s">
        <v>111</v>
      </c>
      <c r="C16" s="26" t="s">
        <v>114</v>
      </c>
      <c r="G16" s="26"/>
    </row>
    <row r="17" spans="2:7" ht="15" customHeight="1" x14ac:dyDescent="0.2">
      <c r="B17" s="23" t="s">
        <v>112</v>
      </c>
      <c r="C17" s="26" t="s">
        <v>312</v>
      </c>
      <c r="G17" s="26"/>
    </row>
    <row r="18" spans="2:7" ht="15" customHeight="1" x14ac:dyDescent="0.2">
      <c r="B18" s="23" t="s">
        <v>113</v>
      </c>
      <c r="C18" s="26" t="s">
        <v>313</v>
      </c>
      <c r="G18" s="26"/>
    </row>
    <row r="19" spans="2:7" ht="15" customHeight="1" x14ac:dyDescent="0.2">
      <c r="B19" s="23" t="s">
        <v>114</v>
      </c>
      <c r="C19" s="26" t="s">
        <v>221</v>
      </c>
      <c r="G19" s="26"/>
    </row>
    <row r="20" spans="2:7" ht="15" customHeight="1" x14ac:dyDescent="0.2">
      <c r="B20" s="23" t="s">
        <v>115</v>
      </c>
      <c r="C20" s="26" t="s">
        <v>113</v>
      </c>
      <c r="G20" s="26"/>
    </row>
    <row r="21" spans="2:7" ht="15" customHeight="1" x14ac:dyDescent="0.2">
      <c r="B21" s="23" t="s">
        <v>116</v>
      </c>
      <c r="C21" s="26" t="s">
        <v>314</v>
      </c>
      <c r="G21" s="26"/>
    </row>
    <row r="22" spans="2:7" ht="15" customHeight="1" x14ac:dyDescent="0.2">
      <c r="B22" s="23" t="s">
        <v>117</v>
      </c>
      <c r="C22" s="26" t="s">
        <v>315</v>
      </c>
      <c r="G22" s="26"/>
    </row>
    <row r="23" spans="2:7" ht="15" customHeight="1" x14ac:dyDescent="0.2">
      <c r="B23" s="23" t="s">
        <v>118</v>
      </c>
      <c r="C23" s="26" t="s">
        <v>316</v>
      </c>
      <c r="G23" s="26"/>
    </row>
    <row r="24" spans="2:7" ht="15" customHeight="1" x14ac:dyDescent="0.2">
      <c r="B24" s="23" t="s">
        <v>119</v>
      </c>
      <c r="C24" s="26" t="s">
        <v>317</v>
      </c>
      <c r="G24" s="26"/>
    </row>
    <row r="25" spans="2:7" ht="15" customHeight="1" x14ac:dyDescent="0.2">
      <c r="B25" s="23" t="s">
        <v>120</v>
      </c>
      <c r="C25" s="25"/>
      <c r="G25" s="25"/>
    </row>
    <row r="26" spans="2:7" ht="15" customHeight="1" x14ac:dyDescent="0.2">
      <c r="B26" s="23" t="s">
        <v>121</v>
      </c>
      <c r="C26" s="24" t="s">
        <v>318</v>
      </c>
      <c r="G26" s="24"/>
    </row>
    <row r="27" spans="2:7" ht="15" customHeight="1" x14ac:dyDescent="0.2">
      <c r="B27" s="23" t="s">
        <v>122</v>
      </c>
      <c r="C27" s="26" t="s">
        <v>319</v>
      </c>
      <c r="G27" s="26"/>
    </row>
    <row r="28" spans="2:7" ht="15" customHeight="1" x14ac:dyDescent="0.2">
      <c r="B28" s="23" t="s">
        <v>123</v>
      </c>
      <c r="C28" s="26" t="s">
        <v>320</v>
      </c>
      <c r="G28" s="26"/>
    </row>
    <row r="29" spans="2:7" ht="15" customHeight="1" x14ac:dyDescent="0.2">
      <c r="B29" s="23" t="s">
        <v>124</v>
      </c>
      <c r="C29" s="26" t="s">
        <v>321</v>
      </c>
      <c r="G29" s="26"/>
    </row>
    <row r="30" spans="2:7" ht="15" customHeight="1" x14ac:dyDescent="0.2">
      <c r="B30" s="23" t="s">
        <v>125</v>
      </c>
      <c r="C30" s="26" t="s">
        <v>322</v>
      </c>
      <c r="G30" s="26"/>
    </row>
    <row r="31" spans="2:7" ht="15" customHeight="1" x14ac:dyDescent="0.2">
      <c r="B31" s="23" t="s">
        <v>126</v>
      </c>
      <c r="C31" s="26" t="s">
        <v>323</v>
      </c>
      <c r="G31" s="26"/>
    </row>
    <row r="32" spans="2:7" ht="15" customHeight="1" x14ac:dyDescent="0.2">
      <c r="B32" s="23" t="s">
        <v>127</v>
      </c>
      <c r="C32" s="26" t="s">
        <v>324</v>
      </c>
      <c r="G32" s="26"/>
    </row>
    <row r="33" spans="2:7" ht="15" customHeight="1" x14ac:dyDescent="0.2">
      <c r="B33" s="23" t="s">
        <v>128</v>
      </c>
      <c r="C33" s="24" t="s">
        <v>325</v>
      </c>
      <c r="G33" s="24"/>
    </row>
    <row r="34" spans="2:7" ht="15" customHeight="1" x14ac:dyDescent="0.2">
      <c r="B34" s="23" t="s">
        <v>129</v>
      </c>
      <c r="C34" s="25"/>
      <c r="G34" s="25"/>
    </row>
    <row r="35" spans="2:7" ht="15" customHeight="1" x14ac:dyDescent="0.2">
      <c r="B35" s="23" t="s">
        <v>130</v>
      </c>
      <c r="C35" s="26" t="s">
        <v>118</v>
      </c>
      <c r="G35" s="26"/>
    </row>
    <row r="36" spans="2:7" ht="15" customHeight="1" x14ac:dyDescent="0.2">
      <c r="B36" s="23" t="s">
        <v>131</v>
      </c>
      <c r="C36" s="26" t="s">
        <v>119</v>
      </c>
      <c r="G36" s="26"/>
    </row>
    <row r="37" spans="2:7" ht="15" customHeight="1" x14ac:dyDescent="0.2">
      <c r="B37" s="23" t="s">
        <v>132</v>
      </c>
      <c r="C37" s="25"/>
      <c r="G37" s="25"/>
    </row>
    <row r="38" spans="2:7" ht="15" customHeight="1" x14ac:dyDescent="0.2">
      <c r="B38" s="23" t="s">
        <v>133</v>
      </c>
      <c r="C38" s="24" t="s">
        <v>326</v>
      </c>
      <c r="G38" s="24"/>
    </row>
    <row r="39" spans="2:7" ht="15" customHeight="1" x14ac:dyDescent="0.2">
      <c r="B39" s="23" t="s">
        <v>134</v>
      </c>
      <c r="C39" s="26" t="s">
        <v>327</v>
      </c>
      <c r="G39" s="26"/>
    </row>
    <row r="40" spans="2:7" ht="15" customHeight="1" x14ac:dyDescent="0.2">
      <c r="B40" s="23" t="s">
        <v>135</v>
      </c>
      <c r="C40" s="26" t="s">
        <v>328</v>
      </c>
      <c r="G40" s="26"/>
    </row>
    <row r="41" spans="2:7" ht="15" customHeight="1" x14ac:dyDescent="0.2">
      <c r="B41" s="23" t="s">
        <v>131</v>
      </c>
      <c r="C41" s="26" t="s">
        <v>329</v>
      </c>
      <c r="G41" s="26"/>
    </row>
    <row r="42" spans="2:7" ht="15" customHeight="1" x14ac:dyDescent="0.2">
      <c r="B42" s="23" t="s">
        <v>136</v>
      </c>
      <c r="C42" s="26" t="s">
        <v>228</v>
      </c>
      <c r="G42" s="26"/>
    </row>
    <row r="43" spans="2:7" ht="15" customHeight="1" x14ac:dyDescent="0.2">
      <c r="B43" s="23" t="s">
        <v>137</v>
      </c>
      <c r="C43" s="26" t="s">
        <v>229</v>
      </c>
      <c r="G43" s="26"/>
    </row>
    <row r="44" spans="2:7" ht="15" customHeight="1" x14ac:dyDescent="0.2">
      <c r="B44" s="23" t="s">
        <v>138</v>
      </c>
      <c r="C44" s="25"/>
      <c r="G44" s="25"/>
    </row>
    <row r="45" spans="2:7" ht="15" customHeight="1" x14ac:dyDescent="0.2">
      <c r="B45" s="23" t="s">
        <v>139</v>
      </c>
      <c r="C45" s="24" t="s">
        <v>330</v>
      </c>
      <c r="G45" s="24"/>
    </row>
    <row r="46" spans="2:7" ht="15" customHeight="1" x14ac:dyDescent="0.2">
      <c r="B46" s="23" t="s">
        <v>140</v>
      </c>
      <c r="C46" s="26" t="s">
        <v>331</v>
      </c>
      <c r="G46" s="26"/>
    </row>
    <row r="47" spans="2:7" ht="15" customHeight="1" x14ac:dyDescent="0.2">
      <c r="B47" s="23" t="s">
        <v>141</v>
      </c>
      <c r="C47" s="26" t="s">
        <v>332</v>
      </c>
      <c r="G47" s="26"/>
    </row>
    <row r="48" spans="2:7" ht="15" customHeight="1" x14ac:dyDescent="0.2">
      <c r="B48" s="23" t="s">
        <v>142</v>
      </c>
      <c r="C48" s="26" t="s">
        <v>122</v>
      </c>
      <c r="G48" s="26"/>
    </row>
    <row r="49" spans="2:7" ht="15" customHeight="1" x14ac:dyDescent="0.2">
      <c r="B49" s="23" t="s">
        <v>143</v>
      </c>
      <c r="C49" s="26" t="s">
        <v>333</v>
      </c>
      <c r="G49" s="26"/>
    </row>
    <row r="50" spans="2:7" ht="15" customHeight="1" x14ac:dyDescent="0.2">
      <c r="B50" s="23" t="s">
        <v>144</v>
      </c>
      <c r="C50" s="26" t="s">
        <v>153</v>
      </c>
      <c r="G50" s="26"/>
    </row>
    <row r="51" spans="2:7" ht="15" customHeight="1" x14ac:dyDescent="0.2">
      <c r="B51" s="23" t="s">
        <v>145</v>
      </c>
      <c r="C51" s="25"/>
      <c r="G51" s="25"/>
    </row>
    <row r="52" spans="2:7" ht="15" customHeight="1" x14ac:dyDescent="0.2">
      <c r="B52" s="23" t="s">
        <v>146</v>
      </c>
      <c r="C52" s="26" t="s">
        <v>334</v>
      </c>
      <c r="G52" s="26"/>
    </row>
    <row r="53" spans="2:7" ht="15" customHeight="1" x14ac:dyDescent="0.2">
      <c r="B53" s="23" t="s">
        <v>147</v>
      </c>
      <c r="C53" s="26" t="s">
        <v>335</v>
      </c>
      <c r="G53" s="26"/>
    </row>
    <row r="54" spans="2:7" ht="15" customHeight="1" x14ac:dyDescent="0.2">
      <c r="B54" s="23" t="s">
        <v>148</v>
      </c>
      <c r="C54" s="26" t="s">
        <v>228</v>
      </c>
      <c r="G54" s="26"/>
    </row>
    <row r="55" spans="2:7" ht="15" customHeight="1" x14ac:dyDescent="0.2">
      <c r="B55" s="23" t="s">
        <v>145</v>
      </c>
      <c r="C55" s="26" t="s">
        <v>229</v>
      </c>
      <c r="G55" s="26"/>
    </row>
    <row r="56" spans="2:7" ht="15" customHeight="1" x14ac:dyDescent="0.2">
      <c r="B56" s="23" t="s">
        <v>149</v>
      </c>
      <c r="C56" s="25"/>
      <c r="G56" s="25"/>
    </row>
    <row r="57" spans="2:7" ht="15" customHeight="1" x14ac:dyDescent="0.2">
      <c r="B57" s="23" t="s">
        <v>150</v>
      </c>
      <c r="C57" s="24" t="s">
        <v>336</v>
      </c>
      <c r="G57" s="24"/>
    </row>
    <row r="58" spans="2:7" ht="15" customHeight="1" x14ac:dyDescent="0.2">
      <c r="B58" s="23" t="s">
        <v>151</v>
      </c>
      <c r="C58" s="26" t="s">
        <v>337</v>
      </c>
      <c r="G58" s="26"/>
    </row>
    <row r="59" spans="2:7" ht="15" customHeight="1" x14ac:dyDescent="0.2">
      <c r="B59" s="23" t="s">
        <v>152</v>
      </c>
      <c r="C59" s="26" t="s">
        <v>338</v>
      </c>
      <c r="G59" s="26"/>
    </row>
    <row r="60" spans="2:7" ht="15" customHeight="1" x14ac:dyDescent="0.2">
      <c r="B60" s="23" t="s">
        <v>153</v>
      </c>
      <c r="C60" s="26" t="s">
        <v>339</v>
      </c>
      <c r="G60" s="26"/>
    </row>
    <row r="61" spans="2:7" ht="15" customHeight="1" x14ac:dyDescent="0.2">
      <c r="B61" s="23" t="s">
        <v>154</v>
      </c>
      <c r="C61" s="26" t="s">
        <v>228</v>
      </c>
      <c r="G61" s="26"/>
    </row>
    <row r="62" spans="2:7" ht="15" customHeight="1" x14ac:dyDescent="0.2">
      <c r="B62" s="23" t="s">
        <v>155</v>
      </c>
      <c r="C62" s="26" t="s">
        <v>229</v>
      </c>
      <c r="G62" s="26"/>
    </row>
    <row r="63" spans="2:7" ht="15" customHeight="1" x14ac:dyDescent="0.2">
      <c r="B63" s="23" t="s">
        <v>156</v>
      </c>
      <c r="C63" s="25"/>
      <c r="G63" s="25"/>
    </row>
    <row r="64" spans="2:7" ht="15" customHeight="1" x14ac:dyDescent="0.2">
      <c r="B64" s="23" t="s">
        <v>157</v>
      </c>
      <c r="C64" s="26" t="s">
        <v>340</v>
      </c>
      <c r="G64" s="26"/>
    </row>
    <row r="65" spans="2:7" ht="15" customHeight="1" x14ac:dyDescent="0.2">
      <c r="B65" s="23" t="s">
        <v>158</v>
      </c>
      <c r="C65" s="26" t="s">
        <v>341</v>
      </c>
      <c r="G65" s="26"/>
    </row>
    <row r="66" spans="2:7" ht="15" customHeight="1" x14ac:dyDescent="0.2">
      <c r="B66" s="23" t="s">
        <v>159</v>
      </c>
      <c r="C66" s="25"/>
      <c r="G66" s="25"/>
    </row>
    <row r="67" spans="2:7" ht="15" customHeight="1" x14ac:dyDescent="0.2">
      <c r="B67" s="23" t="s">
        <v>160</v>
      </c>
      <c r="C67" s="26" t="s">
        <v>231</v>
      </c>
      <c r="G67" s="26"/>
    </row>
    <row r="68" spans="2:7" ht="15" customHeight="1" x14ac:dyDescent="0.2">
      <c r="B68" s="23" t="s">
        <v>161</v>
      </c>
      <c r="C68" s="26" t="s">
        <v>342</v>
      </c>
      <c r="G68" s="26"/>
    </row>
    <row r="69" spans="2:7" ht="15" customHeight="1" x14ac:dyDescent="0.2">
      <c r="B69" s="23" t="s">
        <v>162</v>
      </c>
      <c r="C69" s="26" t="s">
        <v>343</v>
      </c>
      <c r="G69" s="26"/>
    </row>
    <row r="70" spans="2:7" ht="15" customHeight="1" x14ac:dyDescent="0.2">
      <c r="B70" s="23" t="s">
        <v>163</v>
      </c>
      <c r="C70" s="26" t="s">
        <v>344</v>
      </c>
      <c r="G70" s="26"/>
    </row>
    <row r="71" spans="2:7" ht="15" customHeight="1" x14ac:dyDescent="0.2">
      <c r="B71" s="23" t="s">
        <v>164</v>
      </c>
      <c r="C71" s="26" t="s">
        <v>345</v>
      </c>
      <c r="G71" s="26"/>
    </row>
    <row r="72" spans="2:7" ht="15" customHeight="1" x14ac:dyDescent="0.2">
      <c r="B72" s="23" t="s">
        <v>165</v>
      </c>
      <c r="C72" s="25"/>
      <c r="G72" s="25"/>
    </row>
    <row r="73" spans="2:7" ht="15" customHeight="1" x14ac:dyDescent="0.2">
      <c r="B73" s="23"/>
      <c r="C73" s="26" t="s">
        <v>122</v>
      </c>
      <c r="G73" s="26"/>
    </row>
    <row r="74" spans="2:7" ht="15" customHeight="1" x14ac:dyDescent="0.2">
      <c r="B74" s="23"/>
      <c r="C74" s="26" t="s">
        <v>346</v>
      </c>
      <c r="G74" s="26"/>
    </row>
    <row r="75" spans="2:7" ht="15" customHeight="1" x14ac:dyDescent="0.2">
      <c r="B75" s="23" t="s">
        <v>101</v>
      </c>
      <c r="C75" s="26" t="s">
        <v>142</v>
      </c>
      <c r="G75" s="26"/>
    </row>
    <row r="76" spans="2:7" ht="15" customHeight="1" x14ac:dyDescent="0.2">
      <c r="B76" s="23" t="s">
        <v>166</v>
      </c>
      <c r="C76" s="26" t="s">
        <v>347</v>
      </c>
      <c r="G76" s="26"/>
    </row>
    <row r="77" spans="2:7" ht="15" customHeight="1" x14ac:dyDescent="0.2">
      <c r="B77" s="23" t="s">
        <v>167</v>
      </c>
      <c r="C77" s="26" t="s">
        <v>348</v>
      </c>
      <c r="G77" s="26"/>
    </row>
    <row r="78" spans="2:7" ht="15" customHeight="1" x14ac:dyDescent="0.2">
      <c r="B78" s="23" t="s">
        <v>101</v>
      </c>
      <c r="C78" s="26" t="s">
        <v>349</v>
      </c>
      <c r="G78" s="26"/>
    </row>
    <row r="79" spans="2:7" ht="15" customHeight="1" x14ac:dyDescent="0.2">
      <c r="B79" s="23"/>
      <c r="C79" s="26" t="s">
        <v>350</v>
      </c>
      <c r="G79" s="26"/>
    </row>
    <row r="80" spans="2:7" ht="15" customHeight="1" x14ac:dyDescent="0.2">
      <c r="B80" s="23" t="s">
        <v>168</v>
      </c>
      <c r="C80" s="25"/>
      <c r="G80" s="25"/>
    </row>
    <row r="81" spans="2:7" ht="15" customHeight="1" x14ac:dyDescent="0.2">
      <c r="B81" s="23" t="s">
        <v>105</v>
      </c>
      <c r="C81" s="26" t="s">
        <v>351</v>
      </c>
      <c r="G81" s="26"/>
    </row>
    <row r="82" spans="2:7" ht="15" customHeight="1" x14ac:dyDescent="0.2">
      <c r="B82" s="23" t="s">
        <v>106</v>
      </c>
      <c r="C82" s="26" t="s">
        <v>352</v>
      </c>
      <c r="G82" s="26"/>
    </row>
    <row r="83" spans="2:7" ht="15" customHeight="1" x14ac:dyDescent="0.2">
      <c r="B83" s="23" t="s">
        <v>107</v>
      </c>
      <c r="C83" s="26" t="s">
        <v>353</v>
      </c>
      <c r="G83" s="26"/>
    </row>
    <row r="84" spans="2:7" ht="15" customHeight="1" x14ac:dyDescent="0.2">
      <c r="B84" s="23" t="s">
        <v>108</v>
      </c>
      <c r="C84" s="26" t="s">
        <v>354</v>
      </c>
      <c r="G84" s="26"/>
    </row>
    <row r="85" spans="2:7" ht="15" customHeight="1" x14ac:dyDescent="0.2">
      <c r="B85" s="23" t="s">
        <v>109</v>
      </c>
      <c r="C85" s="26" t="s">
        <v>355</v>
      </c>
      <c r="G85" s="26"/>
    </row>
    <row r="86" spans="2:7" ht="15" customHeight="1" x14ac:dyDescent="0.2">
      <c r="B86" s="23" t="s">
        <v>169</v>
      </c>
      <c r="C86" s="26" t="s">
        <v>356</v>
      </c>
      <c r="G86" s="26"/>
    </row>
    <row r="87" spans="2:7" ht="15" customHeight="1" x14ac:dyDescent="0.2">
      <c r="B87" s="23" t="s">
        <v>170</v>
      </c>
      <c r="C87" s="26" t="s">
        <v>357</v>
      </c>
      <c r="G87" s="26"/>
    </row>
    <row r="88" spans="2:7" ht="15" customHeight="1" x14ac:dyDescent="0.2">
      <c r="B88" s="23" t="s">
        <v>116</v>
      </c>
      <c r="C88" s="26" t="s">
        <v>358</v>
      </c>
      <c r="G88" s="26"/>
    </row>
    <row r="89" spans="2:7" ht="15" customHeight="1" x14ac:dyDescent="0.2">
      <c r="B89" s="23" t="s">
        <v>117</v>
      </c>
      <c r="C89" s="26" t="s">
        <v>359</v>
      </c>
      <c r="G89" s="26"/>
    </row>
    <row r="90" spans="2:7" ht="15" customHeight="1" x14ac:dyDescent="0.2">
      <c r="B90" s="23" t="s">
        <v>171</v>
      </c>
      <c r="C90" s="26" t="s">
        <v>360</v>
      </c>
      <c r="G90" s="26"/>
    </row>
    <row r="91" spans="2:7" ht="15" customHeight="1" x14ac:dyDescent="0.2">
      <c r="B91" s="23" t="s">
        <v>118</v>
      </c>
      <c r="C91" s="26" t="s">
        <v>361</v>
      </c>
      <c r="G91" s="26"/>
    </row>
    <row r="92" spans="2:7" ht="15" customHeight="1" x14ac:dyDescent="0.2">
      <c r="B92" s="23" t="s">
        <v>119</v>
      </c>
      <c r="C92" s="26" t="s">
        <v>362</v>
      </c>
      <c r="G92" s="26"/>
    </row>
    <row r="93" spans="2:7" ht="15" customHeight="1" x14ac:dyDescent="0.2">
      <c r="B93" s="23" t="s">
        <v>120</v>
      </c>
      <c r="C93" s="26" t="s">
        <v>244</v>
      </c>
      <c r="G93" s="26"/>
    </row>
    <row r="94" spans="2:7" ht="15" customHeight="1" x14ac:dyDescent="0.2">
      <c r="B94" s="23" t="s">
        <v>172</v>
      </c>
      <c r="C94" s="26" t="s">
        <v>209</v>
      </c>
      <c r="G94" s="26"/>
    </row>
    <row r="95" spans="2:7" ht="15" customHeight="1" x14ac:dyDescent="0.2">
      <c r="B95" s="23" t="s">
        <v>173</v>
      </c>
      <c r="C95" s="25"/>
      <c r="G95" s="25"/>
    </row>
    <row r="96" spans="2:7" ht="15" customHeight="1" x14ac:dyDescent="0.2">
      <c r="B96" s="23" t="s">
        <v>122</v>
      </c>
      <c r="C96" s="26" t="s">
        <v>363</v>
      </c>
      <c r="G96" s="26"/>
    </row>
    <row r="97" spans="2:7" ht="15" customHeight="1" x14ac:dyDescent="0.2">
      <c r="B97" s="23" t="s">
        <v>174</v>
      </c>
      <c r="C97" s="26" t="s">
        <v>364</v>
      </c>
      <c r="G97" s="26"/>
    </row>
    <row r="98" spans="2:7" ht="15" customHeight="1" x14ac:dyDescent="0.2">
      <c r="B98" s="23" t="s">
        <v>175</v>
      </c>
      <c r="C98" s="26" t="s">
        <v>365</v>
      </c>
      <c r="G98" s="26"/>
    </row>
    <row r="99" spans="2:7" ht="15" customHeight="1" x14ac:dyDescent="0.2">
      <c r="B99" s="23" t="s">
        <v>146</v>
      </c>
      <c r="C99" s="26" t="s">
        <v>366</v>
      </c>
      <c r="G99" s="26"/>
    </row>
    <row r="100" spans="2:7" ht="15" customHeight="1" x14ac:dyDescent="0.2">
      <c r="B100" s="23" t="s">
        <v>176</v>
      </c>
      <c r="C100" s="26" t="s">
        <v>136</v>
      </c>
      <c r="G100" s="26"/>
    </row>
    <row r="101" spans="2:7" ht="15" customHeight="1" x14ac:dyDescent="0.2">
      <c r="B101" s="23" t="s">
        <v>149</v>
      </c>
      <c r="C101" s="25"/>
      <c r="G101" s="25"/>
    </row>
    <row r="102" spans="2:7" ht="15" customHeight="1" x14ac:dyDescent="0.2">
      <c r="B102" s="23" t="s">
        <v>153</v>
      </c>
      <c r="C102" s="26" t="s">
        <v>367</v>
      </c>
      <c r="G102" s="26"/>
    </row>
    <row r="103" spans="2:7" ht="15" customHeight="1" x14ac:dyDescent="0.2">
      <c r="B103" s="23" t="s">
        <v>177</v>
      </c>
      <c r="C103" s="26" t="s">
        <v>368</v>
      </c>
      <c r="G103" s="26"/>
    </row>
    <row r="104" spans="2:7" ht="15" customHeight="1" x14ac:dyDescent="0.2">
      <c r="B104" s="23" t="s">
        <v>178</v>
      </c>
      <c r="C104" s="26" t="s">
        <v>369</v>
      </c>
      <c r="G104" s="26"/>
    </row>
    <row r="105" spans="2:7" ht="15" customHeight="1" x14ac:dyDescent="0.2">
      <c r="B105" s="23" t="s">
        <v>179</v>
      </c>
      <c r="C105" s="26" t="s">
        <v>370</v>
      </c>
      <c r="G105" s="26"/>
    </row>
    <row r="106" spans="2:7" ht="15" customHeight="1" x14ac:dyDescent="0.2">
      <c r="B106" s="23" t="s">
        <v>180</v>
      </c>
      <c r="C106" s="26" t="s">
        <v>371</v>
      </c>
      <c r="G106" s="26"/>
    </row>
    <row r="107" spans="2:7" ht="15" customHeight="1" x14ac:dyDescent="0.2">
      <c r="B107" s="23" t="s">
        <v>181</v>
      </c>
      <c r="C107" s="26" t="s">
        <v>372</v>
      </c>
      <c r="G107" s="26"/>
    </row>
    <row r="108" spans="2:7" ht="15" customHeight="1" x14ac:dyDescent="0.2">
      <c r="B108" s="23" t="s">
        <v>182</v>
      </c>
      <c r="C108" s="26" t="s">
        <v>373</v>
      </c>
      <c r="G108" s="26"/>
    </row>
    <row r="109" spans="2:7" ht="15" customHeight="1" x14ac:dyDescent="0.2">
      <c r="B109" s="23" t="s">
        <v>183</v>
      </c>
      <c r="C109" s="26" t="s">
        <v>136</v>
      </c>
      <c r="G109" s="26"/>
    </row>
    <row r="110" spans="2:7" ht="15" customHeight="1" x14ac:dyDescent="0.2">
      <c r="B110" s="23" t="s">
        <v>184</v>
      </c>
      <c r="C110" s="25"/>
      <c r="G110" s="25"/>
    </row>
    <row r="111" spans="2:7" ht="15" customHeight="1" x14ac:dyDescent="0.2">
      <c r="B111" s="23" t="s">
        <v>185</v>
      </c>
      <c r="C111" s="26" t="s">
        <v>374</v>
      </c>
      <c r="G111" s="26"/>
    </row>
    <row r="112" spans="2:7" ht="15" customHeight="1" x14ac:dyDescent="0.2">
      <c r="B112" s="23" t="s">
        <v>158</v>
      </c>
      <c r="C112" s="26" t="s">
        <v>375</v>
      </c>
      <c r="G112" s="26"/>
    </row>
    <row r="113" spans="2:7" ht="15" customHeight="1" x14ac:dyDescent="0.2">
      <c r="B113" s="23" t="s">
        <v>186</v>
      </c>
      <c r="C113" s="26" t="s">
        <v>376</v>
      </c>
      <c r="G113" s="26"/>
    </row>
    <row r="114" spans="2:7" ht="15" customHeight="1" x14ac:dyDescent="0.2">
      <c r="B114" s="23" t="s">
        <v>187</v>
      </c>
      <c r="C114" s="26" t="s">
        <v>377</v>
      </c>
      <c r="G114" s="26"/>
    </row>
    <row r="115" spans="2:7" ht="15" customHeight="1" x14ac:dyDescent="0.2">
      <c r="B115" s="23" t="s">
        <v>188</v>
      </c>
      <c r="C115" s="25"/>
      <c r="G115" s="25"/>
    </row>
    <row r="116" spans="2:7" ht="15" customHeight="1" x14ac:dyDescent="0.2">
      <c r="B116" s="23" t="s">
        <v>189</v>
      </c>
      <c r="C116" s="26" t="s">
        <v>378</v>
      </c>
      <c r="G116" s="26"/>
    </row>
    <row r="117" spans="2:7" ht="15" customHeight="1" x14ac:dyDescent="0.2">
      <c r="B117" s="23" t="s">
        <v>190</v>
      </c>
      <c r="C117" s="26" t="s">
        <v>379</v>
      </c>
      <c r="G117" s="26"/>
    </row>
    <row r="118" spans="2:7" ht="15" customHeight="1" x14ac:dyDescent="0.2">
      <c r="B118" s="23" t="s">
        <v>136</v>
      </c>
      <c r="C118" s="26" t="s">
        <v>380</v>
      </c>
      <c r="G118" s="26"/>
    </row>
    <row r="119" spans="2:7" ht="15" customHeight="1" x14ac:dyDescent="0.2">
      <c r="B119" s="23" t="s">
        <v>160</v>
      </c>
      <c r="C119" s="26" t="s">
        <v>381</v>
      </c>
      <c r="G119" s="26"/>
    </row>
    <row r="120" spans="2:7" ht="15" customHeight="1" x14ac:dyDescent="0.2">
      <c r="B120" s="23" t="s">
        <v>191</v>
      </c>
      <c r="C120" s="26" t="s">
        <v>382</v>
      </c>
      <c r="G120" s="26"/>
    </row>
    <row r="121" spans="2:7" ht="15" customHeight="1" x14ac:dyDescent="0.2">
      <c r="B121" s="23" t="s">
        <v>192</v>
      </c>
      <c r="C121" s="26" t="s">
        <v>383</v>
      </c>
      <c r="G121" s="26"/>
    </row>
    <row r="122" spans="2:7" ht="15" customHeight="1" x14ac:dyDescent="0.2">
      <c r="B122" s="23" t="s">
        <v>193</v>
      </c>
      <c r="C122" s="26" t="s">
        <v>384</v>
      </c>
      <c r="G122" s="26"/>
    </row>
    <row r="123" spans="2:7" ht="15" customHeight="1" x14ac:dyDescent="0.2">
      <c r="B123" s="23" t="s">
        <v>194</v>
      </c>
      <c r="C123" s="26" t="s">
        <v>385</v>
      </c>
      <c r="G123" s="26"/>
    </row>
    <row r="124" spans="2:7" ht="15" customHeight="1" x14ac:dyDescent="0.2">
      <c r="B124" s="23" t="s">
        <v>195</v>
      </c>
      <c r="C124" s="26" t="s">
        <v>386</v>
      </c>
      <c r="G124" s="26"/>
    </row>
    <row r="125" spans="2:7" ht="15" customHeight="1" x14ac:dyDescent="0.2">
      <c r="B125" s="23" t="s">
        <v>149</v>
      </c>
      <c r="C125" s="26" t="s">
        <v>387</v>
      </c>
      <c r="G125" s="26"/>
    </row>
    <row r="126" spans="2:7" ht="15" customHeight="1" x14ac:dyDescent="0.2">
      <c r="B126" s="23" t="s">
        <v>162</v>
      </c>
      <c r="C126" s="26" t="s">
        <v>388</v>
      </c>
      <c r="G126" s="26"/>
    </row>
    <row r="127" spans="2:7" ht="15" customHeight="1" x14ac:dyDescent="0.2">
      <c r="B127" s="23" t="s">
        <v>196</v>
      </c>
      <c r="C127" s="26" t="s">
        <v>389</v>
      </c>
      <c r="G127" s="26"/>
    </row>
    <row r="128" spans="2:7" ht="15" customHeight="1" x14ac:dyDescent="0.2">
      <c r="B128" s="23" t="s">
        <v>197</v>
      </c>
      <c r="C128" s="25"/>
      <c r="G128" s="25"/>
    </row>
    <row r="129" spans="2:7" ht="15" customHeight="1" x14ac:dyDescent="0.2">
      <c r="B129" s="23" t="s">
        <v>198</v>
      </c>
      <c r="C129" s="26" t="s">
        <v>390</v>
      </c>
      <c r="G129" s="26"/>
    </row>
    <row r="130" spans="2:7" ht="15" customHeight="1" x14ac:dyDescent="0.2">
      <c r="B130" s="23" t="s">
        <v>122</v>
      </c>
      <c r="C130" s="26" t="s">
        <v>391</v>
      </c>
      <c r="G130" s="26"/>
    </row>
    <row r="131" spans="2:7" ht="15" customHeight="1" x14ac:dyDescent="0.2">
      <c r="B131" s="23" t="s">
        <v>199</v>
      </c>
      <c r="C131" s="26" t="s">
        <v>392</v>
      </c>
      <c r="G131" s="26"/>
    </row>
    <row r="132" spans="2:7" ht="15" customHeight="1" x14ac:dyDescent="0.2">
      <c r="B132" s="23" t="s">
        <v>200</v>
      </c>
      <c r="C132" s="26" t="s">
        <v>393</v>
      </c>
      <c r="G132" s="26"/>
    </row>
    <row r="133" spans="2:7" ht="15" customHeight="1" x14ac:dyDescent="0.2">
      <c r="B133" s="23" t="s">
        <v>201</v>
      </c>
      <c r="C133" s="26" t="s">
        <v>394</v>
      </c>
      <c r="G133" s="26"/>
    </row>
    <row r="134" spans="2:7" ht="15" customHeight="1" x14ac:dyDescent="0.2">
      <c r="B134" s="23" t="s">
        <v>202</v>
      </c>
      <c r="C134" s="25"/>
      <c r="G134" s="25"/>
    </row>
    <row r="135" spans="2:7" ht="15" customHeight="1" x14ac:dyDescent="0.2">
      <c r="B135" s="23" t="s">
        <v>203</v>
      </c>
      <c r="C135" s="26" t="s">
        <v>395</v>
      </c>
      <c r="G135" s="26"/>
    </row>
    <row r="136" spans="2:7" ht="15" customHeight="1" x14ac:dyDescent="0.2">
      <c r="B136" s="23" t="s">
        <v>204</v>
      </c>
      <c r="C136" s="26" t="s">
        <v>396</v>
      </c>
      <c r="G136" s="26"/>
    </row>
    <row r="137" spans="2:7" ht="15" customHeight="1" x14ac:dyDescent="0.2">
      <c r="B137" s="23" t="s">
        <v>205</v>
      </c>
      <c r="C137" s="26" t="s">
        <v>397</v>
      </c>
      <c r="G137" s="26"/>
    </row>
    <row r="138" spans="2:7" ht="15" customHeight="1" x14ac:dyDescent="0.2">
      <c r="B138" s="23" t="s">
        <v>206</v>
      </c>
      <c r="C138" s="25"/>
      <c r="G138" s="25"/>
    </row>
    <row r="139" spans="2:7" ht="15" customHeight="1" x14ac:dyDescent="0.2">
      <c r="B139" s="23" t="s">
        <v>207</v>
      </c>
      <c r="C139" s="26" t="s">
        <v>398</v>
      </c>
      <c r="G139" s="26"/>
    </row>
    <row r="140" spans="2:7" ht="15" customHeight="1" x14ac:dyDescent="0.2">
      <c r="B140" s="23" t="s">
        <v>208</v>
      </c>
      <c r="C140" s="26" t="s">
        <v>399</v>
      </c>
      <c r="G140" s="26"/>
    </row>
    <row r="141" spans="2:7" ht="15" customHeight="1" x14ac:dyDescent="0.2">
      <c r="B141" s="23" t="s">
        <v>209</v>
      </c>
      <c r="C141" s="26" t="s">
        <v>400</v>
      </c>
      <c r="G141" s="26"/>
    </row>
    <row r="142" spans="2:7" ht="15" customHeight="1" x14ac:dyDescent="0.2">
      <c r="B142" s="23" t="s">
        <v>210</v>
      </c>
      <c r="C142" s="26" t="s">
        <v>401</v>
      </c>
      <c r="G142" s="26"/>
    </row>
    <row r="143" spans="2:7" ht="15" customHeight="1" x14ac:dyDescent="0.2">
      <c r="B143" s="23" t="s">
        <v>211</v>
      </c>
      <c r="C143" s="26" t="s">
        <v>402</v>
      </c>
      <c r="G143" s="26"/>
    </row>
    <row r="144" spans="2:7" ht="15" customHeight="1" x14ac:dyDescent="0.2">
      <c r="B144" s="23" t="s">
        <v>212</v>
      </c>
      <c r="C144" s="25"/>
      <c r="G144" s="25"/>
    </row>
    <row r="145" spans="2:7" ht="15" customHeight="1" x14ac:dyDescent="0.2">
      <c r="B145" s="23" t="s">
        <v>213</v>
      </c>
      <c r="C145" s="26" t="s">
        <v>403</v>
      </c>
      <c r="G145" s="26"/>
    </row>
    <row r="146" spans="2:7" ht="15" customHeight="1" x14ac:dyDescent="0.2">
      <c r="B146" s="23" t="s">
        <v>214</v>
      </c>
      <c r="C146" s="26" t="s">
        <v>365</v>
      </c>
      <c r="G146" s="26"/>
    </row>
    <row r="147" spans="2:7" ht="15" customHeight="1" x14ac:dyDescent="0.2">
      <c r="B147" s="23" t="s">
        <v>215</v>
      </c>
      <c r="C147" s="26" t="s">
        <v>404</v>
      </c>
      <c r="G147" s="26"/>
    </row>
    <row r="148" spans="2:7" ht="15" customHeight="1" x14ac:dyDescent="0.2">
      <c r="B148" s="23" t="s">
        <v>216</v>
      </c>
      <c r="C148" s="26" t="s">
        <v>366</v>
      </c>
      <c r="G148" s="26"/>
    </row>
    <row r="149" spans="2:7" ht="15" customHeight="1" x14ac:dyDescent="0.2">
      <c r="B149" s="23" t="s">
        <v>217</v>
      </c>
      <c r="C149" s="26" t="s">
        <v>136</v>
      </c>
      <c r="G149" s="26"/>
    </row>
    <row r="150" spans="2:7" ht="15" customHeight="1" x14ac:dyDescent="0.2">
      <c r="B150" s="23" t="s">
        <v>149</v>
      </c>
      <c r="C150" s="26" t="s">
        <v>405</v>
      </c>
      <c r="G150" s="26"/>
    </row>
    <row r="151" spans="2:7" ht="15" customHeight="1" x14ac:dyDescent="0.2">
      <c r="B151" s="23" t="s">
        <v>153</v>
      </c>
      <c r="C151" s="25"/>
      <c r="G151" s="25"/>
    </row>
    <row r="152" spans="2:7" ht="15" customHeight="1" x14ac:dyDescent="0.2">
      <c r="B152" s="23" t="s">
        <v>165</v>
      </c>
      <c r="C152" s="26" t="s">
        <v>406</v>
      </c>
      <c r="G152" s="26"/>
    </row>
    <row r="153" spans="2:7" ht="15" customHeight="1" x14ac:dyDescent="0.2">
      <c r="B153" s="23"/>
      <c r="C153" s="26" t="s">
        <v>407</v>
      </c>
      <c r="G153" s="26"/>
    </row>
    <row r="154" spans="2:7" ht="15" customHeight="1" x14ac:dyDescent="0.2">
      <c r="B154" s="23"/>
      <c r="C154" s="26" t="s">
        <v>408</v>
      </c>
      <c r="G154" s="26"/>
    </row>
    <row r="155" spans="2:7" ht="15" customHeight="1" x14ac:dyDescent="0.2">
      <c r="B155" s="23" t="s">
        <v>101</v>
      </c>
      <c r="C155" s="25"/>
      <c r="G155" s="25"/>
    </row>
    <row r="156" spans="2:7" ht="15" customHeight="1" x14ac:dyDescent="0.2">
      <c r="B156" s="23" t="s">
        <v>218</v>
      </c>
      <c r="C156" s="26" t="s">
        <v>409</v>
      </c>
      <c r="G156" s="26"/>
    </row>
    <row r="157" spans="2:7" ht="15" customHeight="1" x14ac:dyDescent="0.2">
      <c r="B157" s="23" t="s">
        <v>101</v>
      </c>
      <c r="C157" s="26" t="s">
        <v>410</v>
      </c>
      <c r="G157" s="26"/>
    </row>
    <row r="158" spans="2:7" ht="15" customHeight="1" x14ac:dyDescent="0.2">
      <c r="B158" s="23"/>
      <c r="C158" s="26" t="s">
        <v>411</v>
      </c>
      <c r="G158" s="26"/>
    </row>
    <row r="159" spans="2:7" ht="15" customHeight="1" x14ac:dyDescent="0.2">
      <c r="B159" s="23" t="s">
        <v>219</v>
      </c>
      <c r="C159" s="26" t="s">
        <v>412</v>
      </c>
      <c r="G159" s="26"/>
    </row>
    <row r="160" spans="2:7" ht="15" customHeight="1" x14ac:dyDescent="0.2">
      <c r="B160" s="23" t="s">
        <v>105</v>
      </c>
      <c r="C160" s="26" t="s">
        <v>413</v>
      </c>
      <c r="G160" s="26"/>
    </row>
    <row r="161" spans="2:7" ht="15" customHeight="1" x14ac:dyDescent="0.2">
      <c r="B161" s="23" t="s">
        <v>106</v>
      </c>
      <c r="C161" s="26" t="s">
        <v>414</v>
      </c>
      <c r="G161" s="26"/>
    </row>
    <row r="162" spans="2:7" ht="15" customHeight="1" x14ac:dyDescent="0.2">
      <c r="B162" s="23" t="s">
        <v>220</v>
      </c>
      <c r="C162" s="26" t="s">
        <v>415</v>
      </c>
      <c r="G162" s="26"/>
    </row>
    <row r="163" spans="2:7" ht="15" customHeight="1" x14ac:dyDescent="0.2">
      <c r="B163" s="23" t="s">
        <v>221</v>
      </c>
      <c r="C163" s="26" t="s">
        <v>416</v>
      </c>
      <c r="G163" s="26"/>
    </row>
    <row r="164" spans="2:7" ht="15" customHeight="1" x14ac:dyDescent="0.2">
      <c r="B164" s="23" t="s">
        <v>222</v>
      </c>
      <c r="C164" s="26" t="s">
        <v>417</v>
      </c>
      <c r="G164" s="26"/>
    </row>
    <row r="165" spans="2:7" ht="15" customHeight="1" x14ac:dyDescent="0.2">
      <c r="B165" s="23" t="s">
        <v>108</v>
      </c>
      <c r="C165" s="26" t="s">
        <v>365</v>
      </c>
      <c r="G165" s="26"/>
    </row>
    <row r="166" spans="2:7" ht="15" customHeight="1" x14ac:dyDescent="0.2">
      <c r="B166" s="23" t="s">
        <v>109</v>
      </c>
      <c r="C166" s="26" t="s">
        <v>136</v>
      </c>
      <c r="G166" s="26"/>
    </row>
    <row r="167" spans="2:7" ht="15" customHeight="1" x14ac:dyDescent="0.2">
      <c r="B167" s="23" t="s">
        <v>223</v>
      </c>
      <c r="C167" s="26" t="s">
        <v>149</v>
      </c>
      <c r="G167" s="26"/>
    </row>
    <row r="168" spans="2:7" ht="15" customHeight="1" x14ac:dyDescent="0.2">
      <c r="B168" s="23" t="s">
        <v>112</v>
      </c>
      <c r="C168" s="25"/>
      <c r="G168" s="25"/>
    </row>
    <row r="169" spans="2:7" ht="15" customHeight="1" x14ac:dyDescent="0.2">
      <c r="B169" s="23" t="s">
        <v>118</v>
      </c>
      <c r="C169" s="26" t="s">
        <v>418</v>
      </c>
      <c r="G169" s="26"/>
    </row>
    <row r="170" spans="2:7" ht="15" customHeight="1" x14ac:dyDescent="0.2">
      <c r="B170" s="23" t="s">
        <v>119</v>
      </c>
      <c r="C170" s="26" t="s">
        <v>153</v>
      </c>
      <c r="G170" s="26"/>
    </row>
    <row r="171" spans="2:7" ht="15" customHeight="1" x14ac:dyDescent="0.2">
      <c r="B171" s="23" t="s">
        <v>224</v>
      </c>
      <c r="C171" s="25"/>
      <c r="G171" s="25"/>
    </row>
    <row r="172" spans="2:7" ht="15" customHeight="1" x14ac:dyDescent="0.2">
      <c r="B172" s="23" t="s">
        <v>225</v>
      </c>
      <c r="C172" s="24" t="s">
        <v>419</v>
      </c>
      <c r="G172" s="24"/>
    </row>
    <row r="173" spans="2:7" ht="15" customHeight="1" x14ac:dyDescent="0.2">
      <c r="B173" s="23" t="s">
        <v>226</v>
      </c>
      <c r="C173" s="26" t="s">
        <v>420</v>
      </c>
      <c r="G173" s="26"/>
    </row>
    <row r="174" spans="2:7" ht="15" customHeight="1" x14ac:dyDescent="0.2">
      <c r="B174" s="23" t="s">
        <v>227</v>
      </c>
      <c r="C174" s="26" t="s">
        <v>421</v>
      </c>
      <c r="G174" s="26"/>
    </row>
    <row r="175" spans="2:7" ht="15" customHeight="1" x14ac:dyDescent="0.2">
      <c r="B175" s="23" t="s">
        <v>228</v>
      </c>
      <c r="C175" s="26" t="s">
        <v>422</v>
      </c>
      <c r="G175" s="26"/>
    </row>
    <row r="176" spans="2:7" ht="15" customHeight="1" x14ac:dyDescent="0.2">
      <c r="B176" s="23" t="s">
        <v>229</v>
      </c>
      <c r="C176" s="26" t="s">
        <v>423</v>
      </c>
      <c r="G176" s="26"/>
    </row>
    <row r="177" spans="2:7" ht="15" customHeight="1" x14ac:dyDescent="0.2">
      <c r="B177" s="23" t="s">
        <v>230</v>
      </c>
      <c r="C177" s="25"/>
      <c r="G177" s="25"/>
    </row>
    <row r="178" spans="2:7" ht="15" customHeight="1" x14ac:dyDescent="0.2">
      <c r="B178" s="23" t="s">
        <v>231</v>
      </c>
      <c r="C178" s="26" t="s">
        <v>424</v>
      </c>
      <c r="G178" s="26"/>
    </row>
    <row r="179" spans="2:7" ht="15" customHeight="1" x14ac:dyDescent="0.2">
      <c r="B179" s="23" t="s">
        <v>232</v>
      </c>
      <c r="C179" s="26" t="s">
        <v>425</v>
      </c>
      <c r="G179" s="26"/>
    </row>
    <row r="180" spans="2:7" ht="15" customHeight="1" x14ac:dyDescent="0.2">
      <c r="B180" s="23" t="s">
        <v>233</v>
      </c>
      <c r="C180" s="26" t="s">
        <v>426</v>
      </c>
      <c r="G180" s="26"/>
    </row>
    <row r="181" spans="2:7" ht="15" customHeight="1" x14ac:dyDescent="0.2">
      <c r="B181" s="23" t="s">
        <v>234</v>
      </c>
      <c r="C181" s="26" t="s">
        <v>427</v>
      </c>
      <c r="G181" s="26"/>
    </row>
    <row r="182" spans="2:7" ht="15" customHeight="1" x14ac:dyDescent="0.2">
      <c r="B182" s="23" t="s">
        <v>235</v>
      </c>
      <c r="C182" s="26" t="s">
        <v>428</v>
      </c>
      <c r="G182" s="26"/>
    </row>
    <row r="183" spans="2:7" ht="15" customHeight="1" x14ac:dyDescent="0.2">
      <c r="B183" s="23" t="s">
        <v>122</v>
      </c>
      <c r="C183" s="26" t="s">
        <v>429</v>
      </c>
      <c r="G183" s="26"/>
    </row>
    <row r="184" spans="2:7" ht="15" customHeight="1" x14ac:dyDescent="0.2">
      <c r="B184" s="23" t="s">
        <v>236</v>
      </c>
      <c r="C184" s="26" t="s">
        <v>229</v>
      </c>
      <c r="G184" s="26"/>
    </row>
    <row r="185" spans="2:7" ht="15" customHeight="1" x14ac:dyDescent="0.2">
      <c r="B185" s="23" t="s">
        <v>237</v>
      </c>
      <c r="C185" s="25"/>
      <c r="G185" s="25"/>
    </row>
    <row r="186" spans="2:7" ht="15" customHeight="1" x14ac:dyDescent="0.2">
      <c r="B186" s="23" t="s">
        <v>238</v>
      </c>
      <c r="C186" s="26" t="s">
        <v>430</v>
      </c>
      <c r="G186" s="26"/>
    </row>
    <row r="187" spans="2:7" ht="15" customHeight="1" x14ac:dyDescent="0.2">
      <c r="B187" s="23" t="s">
        <v>239</v>
      </c>
      <c r="C187" s="26" t="s">
        <v>165</v>
      </c>
      <c r="G187" s="26"/>
    </row>
    <row r="188" spans="2:7" ht="15" customHeight="1" x14ac:dyDescent="0.2">
      <c r="B188" s="23" t="s">
        <v>186</v>
      </c>
      <c r="C188" s="25"/>
      <c r="G188" s="25"/>
    </row>
    <row r="189" spans="2:7" ht="15" customHeight="1" x14ac:dyDescent="0.2">
      <c r="B189" s="23" t="s">
        <v>187</v>
      </c>
      <c r="C189" s="25"/>
      <c r="G189" s="25"/>
    </row>
    <row r="190" spans="2:7" ht="15" customHeight="1" x14ac:dyDescent="0.2">
      <c r="B190" s="23" t="s">
        <v>240</v>
      </c>
      <c r="C190" s="24" t="s">
        <v>303</v>
      </c>
      <c r="G190" s="24"/>
    </row>
    <row r="191" spans="2:7" ht="15" customHeight="1" x14ac:dyDescent="0.2">
      <c r="B191" s="23" t="s">
        <v>241</v>
      </c>
      <c r="C191" s="24" t="s">
        <v>431</v>
      </c>
      <c r="G191" s="24"/>
    </row>
    <row r="192" spans="2:7" ht="15" customHeight="1" x14ac:dyDescent="0.2">
      <c r="B192" s="23" t="s">
        <v>242</v>
      </c>
      <c r="C192" s="24" t="s">
        <v>303</v>
      </c>
      <c r="G192" s="24"/>
    </row>
    <row r="193" spans="2:7" ht="15" customHeight="1" x14ac:dyDescent="0.2">
      <c r="B193" s="23" t="s">
        <v>243</v>
      </c>
      <c r="C193" s="25"/>
      <c r="G193" s="25"/>
    </row>
    <row r="194" spans="2:7" ht="15" customHeight="1" x14ac:dyDescent="0.2">
      <c r="B194" s="23" t="s">
        <v>244</v>
      </c>
      <c r="C194" s="26" t="s">
        <v>432</v>
      </c>
      <c r="G194" s="26"/>
    </row>
    <row r="195" spans="2:7" ht="15" customHeight="1" x14ac:dyDescent="0.2">
      <c r="B195" s="23" t="s">
        <v>245</v>
      </c>
      <c r="C195" s="26" t="s">
        <v>105</v>
      </c>
      <c r="G195" s="26"/>
    </row>
    <row r="196" spans="2:7" ht="15" customHeight="1" x14ac:dyDescent="0.2">
      <c r="B196" s="23" t="s">
        <v>246</v>
      </c>
      <c r="C196" s="26" t="s">
        <v>106</v>
      </c>
      <c r="G196" s="26"/>
    </row>
    <row r="197" spans="2:7" ht="15" customHeight="1" x14ac:dyDescent="0.2">
      <c r="B197" s="23" t="s">
        <v>247</v>
      </c>
      <c r="C197" s="26" t="s">
        <v>108</v>
      </c>
      <c r="G197" s="26"/>
    </row>
    <row r="198" spans="2:7" ht="15" customHeight="1" x14ac:dyDescent="0.2">
      <c r="B198" s="23" t="s">
        <v>248</v>
      </c>
      <c r="C198" s="26" t="s">
        <v>311</v>
      </c>
      <c r="G198" s="26"/>
    </row>
    <row r="199" spans="2:7" ht="15" customHeight="1" x14ac:dyDescent="0.2">
      <c r="B199" s="23" t="s">
        <v>249</v>
      </c>
      <c r="C199" s="26" t="s">
        <v>221</v>
      </c>
      <c r="G199" s="26"/>
    </row>
    <row r="200" spans="2:7" ht="15" customHeight="1" x14ac:dyDescent="0.2">
      <c r="B200" s="23" t="s">
        <v>250</v>
      </c>
      <c r="C200" s="26" t="s">
        <v>313</v>
      </c>
      <c r="G200" s="26"/>
    </row>
    <row r="201" spans="2:7" ht="15" customHeight="1" x14ac:dyDescent="0.2">
      <c r="B201" s="23" t="s">
        <v>251</v>
      </c>
      <c r="C201" s="26" t="s">
        <v>312</v>
      </c>
      <c r="G201" s="26"/>
    </row>
    <row r="202" spans="2:7" ht="15" customHeight="1" x14ac:dyDescent="0.2">
      <c r="B202" s="23" t="s">
        <v>252</v>
      </c>
      <c r="C202" s="26" t="s">
        <v>113</v>
      </c>
      <c r="G202" s="26"/>
    </row>
    <row r="203" spans="2:7" ht="15" customHeight="1" x14ac:dyDescent="0.2">
      <c r="B203" s="23" t="s">
        <v>253</v>
      </c>
      <c r="C203" s="26" t="s">
        <v>114</v>
      </c>
      <c r="G203" s="26"/>
    </row>
    <row r="204" spans="2:7" ht="15" customHeight="1" x14ac:dyDescent="0.2">
      <c r="B204" s="23" t="s">
        <v>254</v>
      </c>
      <c r="C204" s="26" t="s">
        <v>315</v>
      </c>
      <c r="G204" s="26"/>
    </row>
    <row r="205" spans="2:7" ht="15" customHeight="1" x14ac:dyDescent="0.2">
      <c r="B205" s="23" t="s">
        <v>255</v>
      </c>
      <c r="C205" s="26" t="s">
        <v>433</v>
      </c>
      <c r="G205" s="26"/>
    </row>
    <row r="206" spans="2:7" ht="15" customHeight="1" x14ac:dyDescent="0.2">
      <c r="B206" s="23" t="s">
        <v>256</v>
      </c>
      <c r="C206" s="26" t="s">
        <v>222</v>
      </c>
      <c r="G206" s="26"/>
    </row>
    <row r="207" spans="2:7" ht="15" customHeight="1" x14ac:dyDescent="0.2">
      <c r="B207" s="23" t="s">
        <v>149</v>
      </c>
      <c r="C207" s="25"/>
      <c r="G207" s="25"/>
    </row>
    <row r="208" spans="2:7" ht="15" customHeight="1" x14ac:dyDescent="0.2">
      <c r="B208" s="23" t="s">
        <v>153</v>
      </c>
      <c r="C208" s="24" t="s">
        <v>318</v>
      </c>
      <c r="G208" s="24"/>
    </row>
    <row r="209" spans="2:7" ht="15" customHeight="1" x14ac:dyDescent="0.2">
      <c r="B209" s="23" t="s">
        <v>257</v>
      </c>
      <c r="C209" s="26" t="s">
        <v>319</v>
      </c>
      <c r="G209" s="26"/>
    </row>
    <row r="210" spans="2:7" ht="15" customHeight="1" x14ac:dyDescent="0.2">
      <c r="B210" s="23" t="s">
        <v>258</v>
      </c>
      <c r="C210" s="26" t="s">
        <v>320</v>
      </c>
      <c r="G210" s="26"/>
    </row>
    <row r="211" spans="2:7" ht="15" customHeight="1" x14ac:dyDescent="0.2">
      <c r="B211" s="23" t="s">
        <v>229</v>
      </c>
      <c r="C211" s="26" t="s">
        <v>321</v>
      </c>
      <c r="G211" s="26"/>
    </row>
    <row r="212" spans="2:7" ht="15" customHeight="1" x14ac:dyDescent="0.2">
      <c r="B212" s="23" t="s">
        <v>165</v>
      </c>
      <c r="C212" s="26" t="s">
        <v>434</v>
      </c>
      <c r="G212" s="26"/>
    </row>
    <row r="213" spans="2:7" ht="15" customHeight="1" x14ac:dyDescent="0.2">
      <c r="B213" s="23"/>
      <c r="C213" s="26" t="s">
        <v>435</v>
      </c>
      <c r="G213" s="26"/>
    </row>
    <row r="214" spans="2:7" ht="15" customHeight="1" x14ac:dyDescent="0.2">
      <c r="B214" s="23"/>
      <c r="C214" s="26" t="s">
        <v>436</v>
      </c>
      <c r="G214" s="26"/>
    </row>
    <row r="215" spans="2:7" ht="15" customHeight="1" x14ac:dyDescent="0.2">
      <c r="B215" s="23" t="s">
        <v>101</v>
      </c>
      <c r="C215" s="24" t="s">
        <v>325</v>
      </c>
      <c r="G215" s="24"/>
    </row>
    <row r="216" spans="2:7" ht="15" customHeight="1" x14ac:dyDescent="0.2">
      <c r="B216" s="23" t="s">
        <v>259</v>
      </c>
      <c r="C216" s="25"/>
      <c r="G216" s="25"/>
    </row>
    <row r="217" spans="2:7" ht="15" customHeight="1" x14ac:dyDescent="0.2">
      <c r="B217" s="23" t="s">
        <v>101</v>
      </c>
      <c r="C217" s="26" t="s">
        <v>118</v>
      </c>
      <c r="G217" s="26"/>
    </row>
    <row r="218" spans="2:7" ht="15" customHeight="1" x14ac:dyDescent="0.2">
      <c r="B218" s="23"/>
      <c r="C218" s="26" t="s">
        <v>119</v>
      </c>
      <c r="G218" s="26"/>
    </row>
    <row r="219" spans="2:7" ht="15" customHeight="1" x14ac:dyDescent="0.2">
      <c r="B219" s="23" t="s">
        <v>260</v>
      </c>
      <c r="C219" s="25"/>
      <c r="G219" s="25"/>
    </row>
    <row r="220" spans="2:7" ht="15" customHeight="1" x14ac:dyDescent="0.2">
      <c r="B220" s="23" t="s">
        <v>220</v>
      </c>
      <c r="C220" s="26" t="s">
        <v>327</v>
      </c>
      <c r="G220" s="26"/>
    </row>
    <row r="221" spans="2:7" ht="15" customHeight="1" x14ac:dyDescent="0.2">
      <c r="B221" s="23" t="s">
        <v>261</v>
      </c>
      <c r="C221" s="26" t="s">
        <v>437</v>
      </c>
      <c r="G221" s="26"/>
    </row>
    <row r="222" spans="2:7" ht="15" customHeight="1" x14ac:dyDescent="0.2">
      <c r="B222" s="23" t="s">
        <v>224</v>
      </c>
      <c r="C222" s="26" t="s">
        <v>228</v>
      </c>
      <c r="G222" s="26"/>
    </row>
    <row r="223" spans="2:7" ht="15" customHeight="1" x14ac:dyDescent="0.2">
      <c r="B223" s="23" t="s">
        <v>262</v>
      </c>
      <c r="C223" s="26" t="s">
        <v>229</v>
      </c>
      <c r="G223" s="26"/>
    </row>
    <row r="224" spans="2:7" ht="15" customHeight="1" x14ac:dyDescent="0.2">
      <c r="B224" s="23" t="s">
        <v>263</v>
      </c>
      <c r="C224" s="25"/>
      <c r="G224" s="25"/>
    </row>
    <row r="225" spans="2:7" ht="15" customHeight="1" x14ac:dyDescent="0.2">
      <c r="B225" s="23" t="s">
        <v>228</v>
      </c>
      <c r="C225" s="24" t="s">
        <v>438</v>
      </c>
      <c r="G225" s="24"/>
    </row>
    <row r="226" spans="2:7" ht="15" customHeight="1" x14ac:dyDescent="0.2">
      <c r="B226" s="23" t="s">
        <v>229</v>
      </c>
      <c r="C226" s="26" t="s">
        <v>439</v>
      </c>
      <c r="G226" s="26"/>
    </row>
    <row r="227" spans="2:7" ht="15" customHeight="1" x14ac:dyDescent="0.2">
      <c r="B227" s="23" t="s">
        <v>264</v>
      </c>
      <c r="C227" s="26" t="s">
        <v>440</v>
      </c>
      <c r="G227" s="26"/>
    </row>
    <row r="228" spans="2:7" ht="15" customHeight="1" x14ac:dyDescent="0.2">
      <c r="B228" s="23" t="s">
        <v>265</v>
      </c>
      <c r="C228" s="25"/>
      <c r="G228" s="25"/>
    </row>
    <row r="229" spans="2:7" ht="15" customHeight="1" x14ac:dyDescent="0.2">
      <c r="B229" s="23" t="s">
        <v>266</v>
      </c>
      <c r="C229" s="26" t="s">
        <v>441</v>
      </c>
      <c r="G229" s="26"/>
    </row>
    <row r="230" spans="2:7" ht="15" customHeight="1" x14ac:dyDescent="0.2">
      <c r="B230" s="23" t="s">
        <v>267</v>
      </c>
      <c r="C230" s="25"/>
      <c r="G230" s="25"/>
    </row>
    <row r="231" spans="2:7" ht="15" customHeight="1" x14ac:dyDescent="0.2">
      <c r="B231" s="23" t="s">
        <v>268</v>
      </c>
      <c r="C231" s="26" t="s">
        <v>230</v>
      </c>
      <c r="G231" s="26"/>
    </row>
    <row r="232" spans="2:7" ht="15" customHeight="1" x14ac:dyDescent="0.2">
      <c r="B232" s="23" t="s">
        <v>269</v>
      </c>
      <c r="C232" s="25"/>
      <c r="G232" s="25"/>
    </row>
    <row r="233" spans="2:7" ht="15" customHeight="1" x14ac:dyDescent="0.2">
      <c r="B233" s="23" t="s">
        <v>270</v>
      </c>
      <c r="C233" s="26" t="s">
        <v>231</v>
      </c>
      <c r="G233" s="26"/>
    </row>
    <row r="234" spans="2:7" ht="15" customHeight="1" x14ac:dyDescent="0.2">
      <c r="B234" s="23" t="s">
        <v>271</v>
      </c>
      <c r="C234" s="26" t="s">
        <v>442</v>
      </c>
      <c r="G234" s="26"/>
    </row>
    <row r="235" spans="2:7" ht="15" customHeight="1" x14ac:dyDescent="0.2">
      <c r="B235" s="23" t="s">
        <v>272</v>
      </c>
      <c r="C235" s="26" t="s">
        <v>443</v>
      </c>
      <c r="G235" s="26"/>
    </row>
    <row r="236" spans="2:7" ht="15" customHeight="1" x14ac:dyDescent="0.2">
      <c r="B236" s="23" t="s">
        <v>273</v>
      </c>
      <c r="C236" s="26" t="s">
        <v>444</v>
      </c>
      <c r="G236" s="26"/>
    </row>
    <row r="237" spans="2:7" ht="15" customHeight="1" x14ac:dyDescent="0.2">
      <c r="B237" s="23" t="s">
        <v>274</v>
      </c>
      <c r="C237" s="26" t="s">
        <v>445</v>
      </c>
      <c r="G237" s="26"/>
    </row>
    <row r="238" spans="2:7" ht="15" customHeight="1" x14ac:dyDescent="0.2">
      <c r="B238" s="23" t="s">
        <v>275</v>
      </c>
      <c r="C238" s="25"/>
      <c r="G238" s="25"/>
    </row>
    <row r="239" spans="2:7" ht="15" customHeight="1" x14ac:dyDescent="0.2">
      <c r="B239" s="23" t="s">
        <v>229</v>
      </c>
      <c r="C239" s="26" t="s">
        <v>122</v>
      </c>
      <c r="G239" s="26"/>
    </row>
    <row r="240" spans="2:7" ht="15" customHeight="1" x14ac:dyDescent="0.2">
      <c r="B240" s="23" t="s">
        <v>165</v>
      </c>
      <c r="C240" s="26" t="s">
        <v>446</v>
      </c>
      <c r="G240" s="26"/>
    </row>
    <row r="241" spans="2:7" ht="15" customHeight="1" x14ac:dyDescent="0.2">
      <c r="B241" s="23"/>
      <c r="C241" s="26" t="s">
        <v>237</v>
      </c>
      <c r="G241" s="26"/>
    </row>
    <row r="242" spans="2:7" ht="15" customHeight="1" x14ac:dyDescent="0.2">
      <c r="B242" s="23"/>
      <c r="C242" s="26" t="s">
        <v>447</v>
      </c>
      <c r="G242" s="26"/>
    </row>
    <row r="243" spans="2:7" ht="15" customHeight="1" x14ac:dyDescent="0.2">
      <c r="B243" s="23" t="s">
        <v>101</v>
      </c>
      <c r="C243" s="26" t="s">
        <v>448</v>
      </c>
      <c r="G243" s="26"/>
    </row>
    <row r="244" spans="2:7" ht="15" customHeight="1" x14ac:dyDescent="0.2">
      <c r="B244" s="23" t="s">
        <v>276</v>
      </c>
      <c r="C244" s="26" t="s">
        <v>449</v>
      </c>
      <c r="G244" s="26"/>
    </row>
    <row r="245" spans="2:7" ht="15" customHeight="1" x14ac:dyDescent="0.2">
      <c r="B245" s="23" t="s">
        <v>101</v>
      </c>
      <c r="C245" s="26" t="s">
        <v>450</v>
      </c>
      <c r="G245" s="26"/>
    </row>
    <row r="246" spans="2:7" ht="15" customHeight="1" x14ac:dyDescent="0.2">
      <c r="B246" s="23"/>
      <c r="C246" s="25"/>
      <c r="G246" s="25"/>
    </row>
    <row r="247" spans="2:7" ht="15" customHeight="1" x14ac:dyDescent="0.2">
      <c r="B247" s="23" t="s">
        <v>277</v>
      </c>
      <c r="C247" s="26" t="s">
        <v>451</v>
      </c>
      <c r="G247" s="26"/>
    </row>
    <row r="248" spans="2:7" ht="15" customHeight="1" x14ac:dyDescent="0.2">
      <c r="B248" s="23" t="s">
        <v>105</v>
      </c>
      <c r="C248" s="26" t="s">
        <v>452</v>
      </c>
      <c r="G248" s="26"/>
    </row>
    <row r="249" spans="2:7" ht="15" customHeight="1" x14ac:dyDescent="0.2">
      <c r="B249" s="23" t="s">
        <v>108</v>
      </c>
      <c r="C249" s="26" t="s">
        <v>453</v>
      </c>
      <c r="G249" s="26"/>
    </row>
    <row r="250" spans="2:7" ht="15" customHeight="1" x14ac:dyDescent="0.2">
      <c r="B250" s="23" t="s">
        <v>118</v>
      </c>
      <c r="C250" s="26" t="s">
        <v>136</v>
      </c>
      <c r="G250" s="26"/>
    </row>
    <row r="251" spans="2:7" ht="15" customHeight="1" x14ac:dyDescent="0.2">
      <c r="B251" s="23" t="s">
        <v>122</v>
      </c>
      <c r="C251" s="25"/>
      <c r="G251" s="25"/>
    </row>
    <row r="252" spans="2:7" ht="15" customHeight="1" x14ac:dyDescent="0.2">
      <c r="B252" s="23" t="s">
        <v>174</v>
      </c>
      <c r="C252" s="26" t="s">
        <v>364</v>
      </c>
      <c r="G252" s="26"/>
    </row>
    <row r="253" spans="2:7" ht="15" customHeight="1" x14ac:dyDescent="0.2">
      <c r="B253" s="23" t="s">
        <v>278</v>
      </c>
      <c r="C253" s="26" t="s">
        <v>454</v>
      </c>
      <c r="G253" s="26"/>
    </row>
    <row r="254" spans="2:7" ht="15" customHeight="1" x14ac:dyDescent="0.2">
      <c r="B254" s="23" t="s">
        <v>279</v>
      </c>
      <c r="C254" s="26" t="s">
        <v>453</v>
      </c>
      <c r="G254" s="26"/>
    </row>
    <row r="255" spans="2:7" ht="15" customHeight="1" x14ac:dyDescent="0.2">
      <c r="B255" s="23" t="s">
        <v>280</v>
      </c>
      <c r="C255" s="26" t="s">
        <v>136</v>
      </c>
      <c r="G255" s="26"/>
    </row>
    <row r="256" spans="2:7" ht="15" customHeight="1" x14ac:dyDescent="0.2">
      <c r="B256" s="23" t="s">
        <v>146</v>
      </c>
      <c r="C256" s="25"/>
      <c r="G256" s="25"/>
    </row>
    <row r="257" spans="2:7" ht="15" customHeight="1" x14ac:dyDescent="0.2">
      <c r="B257" s="23" t="s">
        <v>281</v>
      </c>
      <c r="C257" s="26" t="s">
        <v>455</v>
      </c>
      <c r="G257" s="26"/>
    </row>
    <row r="258" spans="2:7" ht="15" customHeight="1" x14ac:dyDescent="0.2">
      <c r="B258" s="23" t="s">
        <v>282</v>
      </c>
      <c r="C258" s="26" t="s">
        <v>354</v>
      </c>
      <c r="G258" s="26"/>
    </row>
    <row r="259" spans="2:7" ht="15" customHeight="1" x14ac:dyDescent="0.2">
      <c r="B259" s="23" t="s">
        <v>280</v>
      </c>
      <c r="C259" s="26" t="s">
        <v>355</v>
      </c>
      <c r="G259" s="26"/>
    </row>
    <row r="260" spans="2:7" ht="15" customHeight="1" x14ac:dyDescent="0.2">
      <c r="B260" s="23" t="s">
        <v>149</v>
      </c>
      <c r="C260" s="26" t="s">
        <v>356</v>
      </c>
      <c r="G260" s="26"/>
    </row>
    <row r="261" spans="2:7" ht="15" customHeight="1" x14ac:dyDescent="0.2">
      <c r="B261" s="23" t="s">
        <v>283</v>
      </c>
      <c r="C261" s="26" t="s">
        <v>358</v>
      </c>
      <c r="G261" s="26"/>
    </row>
    <row r="262" spans="2:7" ht="15" customHeight="1" x14ac:dyDescent="0.2">
      <c r="B262" s="23" t="s">
        <v>284</v>
      </c>
      <c r="C262" s="26" t="s">
        <v>359</v>
      </c>
      <c r="G262" s="26"/>
    </row>
    <row r="263" spans="2:7" ht="15" customHeight="1" x14ac:dyDescent="0.2">
      <c r="B263" s="23" t="s">
        <v>153</v>
      </c>
      <c r="C263" s="26" t="s">
        <v>360</v>
      </c>
      <c r="G263" s="26"/>
    </row>
    <row r="264" spans="2:7" ht="15" customHeight="1" x14ac:dyDescent="0.2">
      <c r="B264" s="23" t="s">
        <v>165</v>
      </c>
      <c r="C264" s="26" t="s">
        <v>361</v>
      </c>
      <c r="G264" s="26"/>
    </row>
    <row r="265" spans="2:7" ht="15" customHeight="1" x14ac:dyDescent="0.2">
      <c r="B265" s="23"/>
      <c r="C265" s="26" t="s">
        <v>362</v>
      </c>
      <c r="G265" s="26"/>
    </row>
    <row r="266" spans="2:7" ht="15" customHeight="1" x14ac:dyDescent="0.2">
      <c r="B266" s="23"/>
      <c r="C266" s="26" t="s">
        <v>244</v>
      </c>
      <c r="G266" s="26"/>
    </row>
    <row r="267" spans="2:7" ht="15" customHeight="1" x14ac:dyDescent="0.2">
      <c r="B267" s="23" t="s">
        <v>101</v>
      </c>
      <c r="C267" s="26" t="s">
        <v>209</v>
      </c>
      <c r="G267" s="26"/>
    </row>
    <row r="268" spans="2:7" ht="15" customHeight="1" x14ac:dyDescent="0.2">
      <c r="B268" s="23" t="s">
        <v>285</v>
      </c>
      <c r="C268" s="25"/>
      <c r="G268" s="25"/>
    </row>
    <row r="269" spans="2:7" ht="15" customHeight="1" x14ac:dyDescent="0.2">
      <c r="B269" s="23" t="s">
        <v>101</v>
      </c>
      <c r="C269" s="26" t="s">
        <v>456</v>
      </c>
      <c r="G269" s="26"/>
    </row>
    <row r="270" spans="2:7" ht="15" customHeight="1" x14ac:dyDescent="0.2">
      <c r="B270" s="23"/>
      <c r="C270" s="26" t="s">
        <v>457</v>
      </c>
      <c r="G270" s="26"/>
    </row>
    <row r="271" spans="2:7" ht="15" customHeight="1" x14ac:dyDescent="0.2">
      <c r="B271" s="23" t="s">
        <v>286</v>
      </c>
      <c r="C271" s="26" t="s">
        <v>458</v>
      </c>
      <c r="G271" s="26"/>
    </row>
    <row r="272" spans="2:7" ht="15" customHeight="1" x14ac:dyDescent="0.2">
      <c r="B272" s="23" t="s">
        <v>287</v>
      </c>
      <c r="C272" s="25"/>
      <c r="G272" s="25"/>
    </row>
    <row r="273" spans="2:7" ht="15" customHeight="1" x14ac:dyDescent="0.2">
      <c r="B273" s="23" t="s">
        <v>288</v>
      </c>
      <c r="C273" s="26" t="s">
        <v>375</v>
      </c>
      <c r="G273" s="26"/>
    </row>
    <row r="274" spans="2:7" ht="15" customHeight="1" x14ac:dyDescent="0.2">
      <c r="B274" s="23" t="s">
        <v>165</v>
      </c>
      <c r="C274" s="26" t="s">
        <v>376</v>
      </c>
      <c r="G274" s="26"/>
    </row>
    <row r="275" spans="2:7" ht="15" customHeight="1" x14ac:dyDescent="0.2">
      <c r="B275" s="23"/>
      <c r="C275" s="26" t="s">
        <v>377</v>
      </c>
      <c r="G275" s="26"/>
    </row>
    <row r="276" spans="2:7" ht="15" customHeight="1" x14ac:dyDescent="0.2">
      <c r="B276" s="23"/>
      <c r="C276" s="25"/>
      <c r="G276" s="25"/>
    </row>
    <row r="277" spans="2:7" ht="15" customHeight="1" x14ac:dyDescent="0.2">
      <c r="B277" s="23" t="s">
        <v>101</v>
      </c>
      <c r="C277" s="26" t="s">
        <v>459</v>
      </c>
      <c r="G277" s="26"/>
    </row>
    <row r="278" spans="2:7" ht="15" customHeight="1" x14ac:dyDescent="0.2">
      <c r="B278" s="23" t="s">
        <v>289</v>
      </c>
      <c r="C278" s="26" t="s">
        <v>460</v>
      </c>
      <c r="G278" s="26"/>
    </row>
    <row r="279" spans="2:7" ht="15" customHeight="1" x14ac:dyDescent="0.2">
      <c r="B279" s="23" t="s">
        <v>101</v>
      </c>
      <c r="C279" s="26" t="s">
        <v>461</v>
      </c>
      <c r="G279" s="26"/>
    </row>
    <row r="280" spans="2:7" ht="15" customHeight="1" x14ac:dyDescent="0.2">
      <c r="B280" s="23"/>
      <c r="C280" s="26" t="s">
        <v>462</v>
      </c>
      <c r="G280" s="26"/>
    </row>
    <row r="281" spans="2:7" ht="15" customHeight="1" x14ac:dyDescent="0.2">
      <c r="B281" s="23" t="s">
        <v>290</v>
      </c>
      <c r="C281" s="26" t="s">
        <v>463</v>
      </c>
      <c r="G281" s="26"/>
    </row>
    <row r="282" spans="2:7" ht="15" customHeight="1" x14ac:dyDescent="0.2">
      <c r="B282" s="23" t="s">
        <v>106</v>
      </c>
      <c r="C282" s="26" t="s">
        <v>464</v>
      </c>
      <c r="G282" s="26"/>
    </row>
    <row r="283" spans="2:7" ht="15" customHeight="1" x14ac:dyDescent="0.2">
      <c r="B283" s="23" t="s">
        <v>291</v>
      </c>
      <c r="C283" s="26" t="s">
        <v>453</v>
      </c>
      <c r="G283" s="26"/>
    </row>
    <row r="284" spans="2:7" ht="15" customHeight="1" x14ac:dyDescent="0.2">
      <c r="B284" s="23" t="s">
        <v>292</v>
      </c>
      <c r="C284" s="26" t="s">
        <v>136</v>
      </c>
      <c r="G284" s="26"/>
    </row>
    <row r="285" spans="2:7" ht="15" customHeight="1" x14ac:dyDescent="0.2">
      <c r="B285" s="23" t="s">
        <v>119</v>
      </c>
      <c r="C285" s="25"/>
      <c r="G285" s="25"/>
    </row>
    <row r="286" spans="2:7" ht="15" customHeight="1" x14ac:dyDescent="0.2">
      <c r="B286" s="23" t="s">
        <v>293</v>
      </c>
      <c r="C286" s="26" t="s">
        <v>465</v>
      </c>
      <c r="G286" s="26"/>
    </row>
    <row r="287" spans="2:7" ht="15" customHeight="1" x14ac:dyDescent="0.2">
      <c r="B287" s="23" t="s">
        <v>294</v>
      </c>
      <c r="C287" s="26" t="s">
        <v>379</v>
      </c>
      <c r="G287" s="26"/>
    </row>
    <row r="288" spans="2:7" ht="15" customHeight="1" x14ac:dyDescent="0.2">
      <c r="B288" s="23" t="s">
        <v>295</v>
      </c>
      <c r="C288" s="26" t="s">
        <v>380</v>
      </c>
      <c r="G288" s="26"/>
    </row>
    <row r="289" spans="2:7" ht="15" customHeight="1" x14ac:dyDescent="0.2">
      <c r="B289" s="23" t="s">
        <v>296</v>
      </c>
      <c r="C289" s="26" t="s">
        <v>381</v>
      </c>
      <c r="G289" s="26"/>
    </row>
    <row r="290" spans="2:7" ht="15" customHeight="1" x14ac:dyDescent="0.2">
      <c r="B290" s="23" t="s">
        <v>297</v>
      </c>
      <c r="C290" s="26" t="s">
        <v>382</v>
      </c>
      <c r="G290" s="26"/>
    </row>
    <row r="291" spans="2:7" ht="15" customHeight="1" x14ac:dyDescent="0.2">
      <c r="B291" s="23" t="s">
        <v>298</v>
      </c>
      <c r="C291" s="26" t="s">
        <v>383</v>
      </c>
      <c r="G291" s="26"/>
    </row>
    <row r="292" spans="2:7" ht="15" customHeight="1" x14ac:dyDescent="0.2">
      <c r="B292" s="23" t="s">
        <v>299</v>
      </c>
      <c r="C292" s="26" t="s">
        <v>384</v>
      </c>
      <c r="G292" s="26"/>
    </row>
    <row r="293" spans="2:7" ht="15" customHeight="1" x14ac:dyDescent="0.2">
      <c r="B293" s="23" t="s">
        <v>300</v>
      </c>
      <c r="C293" s="26" t="s">
        <v>385</v>
      </c>
      <c r="G293" s="26"/>
    </row>
    <row r="294" spans="2:7" ht="15" customHeight="1" x14ac:dyDescent="0.2">
      <c r="B294" s="23" t="s">
        <v>301</v>
      </c>
      <c r="C294" s="26" t="s">
        <v>466</v>
      </c>
      <c r="G294" s="26"/>
    </row>
    <row r="295" spans="2:7" ht="15" customHeight="1" x14ac:dyDescent="0.2">
      <c r="B295" s="23" t="s">
        <v>302</v>
      </c>
      <c r="C295" s="26" t="s">
        <v>387</v>
      </c>
      <c r="G295" s="26"/>
    </row>
    <row r="296" spans="2:7" ht="15" customHeight="1" x14ac:dyDescent="0.2">
      <c r="B296" s="23" t="s">
        <v>165</v>
      </c>
      <c r="C296" s="26" t="s">
        <v>388</v>
      </c>
      <c r="G296" s="26"/>
    </row>
    <row r="297" spans="2:7" x14ac:dyDescent="0.2">
      <c r="C297" s="26" t="s">
        <v>389</v>
      </c>
      <c r="G297" s="26"/>
    </row>
    <row r="298" spans="2:7" x14ac:dyDescent="0.2">
      <c r="C298" s="25"/>
      <c r="G298" s="25"/>
    </row>
    <row r="299" spans="2:7" x14ac:dyDescent="0.2">
      <c r="C299" s="26" t="s">
        <v>467</v>
      </c>
      <c r="G299" s="26"/>
    </row>
    <row r="300" spans="2:7" ht="24.75" x14ac:dyDescent="0.2">
      <c r="C300" s="26" t="s">
        <v>393</v>
      </c>
      <c r="G300" s="26"/>
    </row>
    <row r="301" spans="2:7" ht="36.75" x14ac:dyDescent="0.2">
      <c r="C301" s="26" t="s">
        <v>468</v>
      </c>
      <c r="G301" s="26"/>
    </row>
    <row r="302" spans="2:7" x14ac:dyDescent="0.2">
      <c r="C302" s="25"/>
      <c r="G302" s="25"/>
    </row>
    <row r="303" spans="2:7" x14ac:dyDescent="0.2">
      <c r="C303" s="26" t="s">
        <v>469</v>
      </c>
      <c r="G303" s="26"/>
    </row>
    <row r="304" spans="2:7" x14ac:dyDescent="0.2">
      <c r="C304" s="26" t="s">
        <v>396</v>
      </c>
      <c r="G304" s="26"/>
    </row>
    <row r="305" spans="3:7" ht="36.75" x14ac:dyDescent="0.2">
      <c r="C305" s="26" t="s">
        <v>397</v>
      </c>
      <c r="G305" s="26"/>
    </row>
    <row r="306" spans="3:7" x14ac:dyDescent="0.2">
      <c r="C306" s="25"/>
      <c r="G306" s="25"/>
    </row>
    <row r="307" spans="3:7" x14ac:dyDescent="0.2">
      <c r="C307" s="26" t="s">
        <v>398</v>
      </c>
      <c r="G307" s="26"/>
    </row>
    <row r="308" spans="3:7" ht="36.75" x14ac:dyDescent="0.2">
      <c r="C308" s="26" t="s">
        <v>399</v>
      </c>
      <c r="G308" s="26"/>
    </row>
    <row r="309" spans="3:7" ht="36.75" x14ac:dyDescent="0.2">
      <c r="C309" s="26" t="s">
        <v>400</v>
      </c>
      <c r="G309" s="26"/>
    </row>
    <row r="310" spans="3:7" ht="36.75" x14ac:dyDescent="0.2">
      <c r="C310" s="26" t="s">
        <v>401</v>
      </c>
      <c r="G310" s="26"/>
    </row>
    <row r="311" spans="3:7" x14ac:dyDescent="0.2">
      <c r="C311" s="26" t="s">
        <v>402</v>
      </c>
      <c r="G311" s="26"/>
    </row>
    <row r="312" spans="3:7" x14ac:dyDescent="0.2">
      <c r="C312" s="25"/>
      <c r="G312" s="25"/>
    </row>
    <row r="313" spans="3:7" ht="24.75" x14ac:dyDescent="0.2">
      <c r="C313" s="26" t="s">
        <v>403</v>
      </c>
      <c r="G313" s="26"/>
    </row>
    <row r="314" spans="3:7" ht="48" x14ac:dyDescent="0.2">
      <c r="C314" s="26" t="s">
        <v>470</v>
      </c>
      <c r="G314" s="26"/>
    </row>
    <row r="315" spans="3:7" x14ac:dyDescent="0.2">
      <c r="C315" s="26" t="s">
        <v>404</v>
      </c>
      <c r="G315" s="26"/>
    </row>
    <row r="316" spans="3:7" x14ac:dyDescent="0.2">
      <c r="C316" s="26" t="s">
        <v>453</v>
      </c>
      <c r="G316" s="26"/>
    </row>
    <row r="317" spans="3:7" x14ac:dyDescent="0.2">
      <c r="C317" s="26" t="s">
        <v>136</v>
      </c>
      <c r="G317" s="26"/>
    </row>
    <row r="318" spans="3:7" x14ac:dyDescent="0.2">
      <c r="C318" s="26" t="s">
        <v>405</v>
      </c>
      <c r="G318" s="26"/>
    </row>
    <row r="319" spans="3:7" x14ac:dyDescent="0.2">
      <c r="C319" s="25"/>
      <c r="G319" s="25"/>
    </row>
    <row r="320" spans="3:7" ht="36.75" x14ac:dyDescent="0.2">
      <c r="C320" s="26" t="s">
        <v>471</v>
      </c>
      <c r="G320" s="26"/>
    </row>
    <row r="321" spans="3:7" ht="24.75" x14ac:dyDescent="0.2">
      <c r="C321" s="26" t="s">
        <v>411</v>
      </c>
      <c r="G321" s="26"/>
    </row>
    <row r="322" spans="3:7" ht="36.75" x14ac:dyDescent="0.2">
      <c r="C322" s="26" t="s">
        <v>472</v>
      </c>
      <c r="G322" s="26"/>
    </row>
    <row r="323" spans="3:7" ht="24.75" x14ac:dyDescent="0.2">
      <c r="C323" s="26" t="s">
        <v>473</v>
      </c>
      <c r="G323" s="26"/>
    </row>
    <row r="324" spans="3:7" ht="48" x14ac:dyDescent="0.2">
      <c r="C324" s="26" t="s">
        <v>414</v>
      </c>
      <c r="G324" s="26"/>
    </row>
    <row r="325" spans="3:7" ht="36.75" x14ac:dyDescent="0.2">
      <c r="C325" s="26" t="s">
        <v>415</v>
      </c>
      <c r="G325" s="26"/>
    </row>
    <row r="326" spans="3:7" ht="24.75" x14ac:dyDescent="0.2">
      <c r="C326" s="26" t="s">
        <v>416</v>
      </c>
      <c r="G326" s="26"/>
    </row>
    <row r="327" spans="3:7" x14ac:dyDescent="0.2">
      <c r="C327" s="26" t="s">
        <v>417</v>
      </c>
      <c r="G327" s="26"/>
    </row>
    <row r="328" spans="3:7" ht="48" x14ac:dyDescent="0.2">
      <c r="C328" s="26" t="s">
        <v>474</v>
      </c>
      <c r="G328" s="26"/>
    </row>
    <row r="329" spans="3:7" x14ac:dyDescent="0.2">
      <c r="C329" s="26" t="s">
        <v>136</v>
      </c>
      <c r="G329" s="26"/>
    </row>
    <row r="330" spans="3:7" x14ac:dyDescent="0.2">
      <c r="C330" s="25"/>
      <c r="G330" s="25"/>
    </row>
    <row r="331" spans="3:7" x14ac:dyDescent="0.2">
      <c r="C331" s="26" t="s">
        <v>256</v>
      </c>
      <c r="G331" s="26"/>
    </row>
    <row r="332" spans="3:7" x14ac:dyDescent="0.2">
      <c r="C332" s="26" t="s">
        <v>149</v>
      </c>
      <c r="G332" s="26"/>
    </row>
    <row r="333" spans="3:7" x14ac:dyDescent="0.2">
      <c r="C333" s="26" t="s">
        <v>153</v>
      </c>
      <c r="G333" s="26"/>
    </row>
    <row r="334" spans="3:7" x14ac:dyDescent="0.2">
      <c r="C334" s="25"/>
      <c r="G334" s="25"/>
    </row>
    <row r="335" spans="3:7" x14ac:dyDescent="0.2">
      <c r="C335" s="26" t="s">
        <v>257</v>
      </c>
      <c r="G335" s="26"/>
    </row>
    <row r="336" spans="3:7" ht="36.75" x14ac:dyDescent="0.2">
      <c r="C336" s="26" t="s">
        <v>258</v>
      </c>
      <c r="G336" s="26"/>
    </row>
    <row r="337" spans="3:7" x14ac:dyDescent="0.2">
      <c r="C337" s="26" t="s">
        <v>229</v>
      </c>
      <c r="G337" s="26"/>
    </row>
    <row r="338" spans="3:7" x14ac:dyDescent="0.2">
      <c r="C338" s="26" t="s">
        <v>165</v>
      </c>
      <c r="G338" s="26"/>
    </row>
    <row r="339" spans="3:7" x14ac:dyDescent="0.2">
      <c r="C339" s="25"/>
      <c r="G339" s="25"/>
    </row>
    <row r="340" spans="3:7" x14ac:dyDescent="0.2">
      <c r="C340" s="25"/>
      <c r="G340" s="25"/>
    </row>
    <row r="341" spans="3:7" ht="36.75" x14ac:dyDescent="0.2">
      <c r="C341" s="24" t="s">
        <v>303</v>
      </c>
      <c r="G341" s="24"/>
    </row>
    <row r="342" spans="3:7" x14ac:dyDescent="0.2">
      <c r="C342" s="24" t="s">
        <v>475</v>
      </c>
      <c r="G342" s="24"/>
    </row>
    <row r="343" spans="3:7" ht="24.75" x14ac:dyDescent="0.2">
      <c r="C343" s="24" t="s">
        <v>476</v>
      </c>
      <c r="G343" s="24"/>
    </row>
    <row r="344" spans="3:7" ht="24.75" x14ac:dyDescent="0.2">
      <c r="C344" s="24" t="s">
        <v>477</v>
      </c>
      <c r="G344" s="24"/>
    </row>
    <row r="345" spans="3:7" ht="36.75" x14ac:dyDescent="0.2">
      <c r="C345" s="24" t="s">
        <v>303</v>
      </c>
      <c r="G345" s="24"/>
    </row>
    <row r="346" spans="3:7" x14ac:dyDescent="0.2">
      <c r="C346" s="25"/>
      <c r="G346" s="25"/>
    </row>
    <row r="347" spans="3:7" ht="24.75" x14ac:dyDescent="0.2">
      <c r="C347" s="26" t="s">
        <v>478</v>
      </c>
      <c r="G347" s="26"/>
    </row>
    <row r="348" spans="3:7" x14ac:dyDescent="0.2">
      <c r="C348" s="26" t="s">
        <v>479</v>
      </c>
      <c r="G348" s="26"/>
    </row>
    <row r="349" spans="3:7" ht="24.75" x14ac:dyDescent="0.2">
      <c r="C349" s="26" t="s">
        <v>480</v>
      </c>
      <c r="G349" s="26"/>
    </row>
    <row r="350" spans="3:7" x14ac:dyDescent="0.2">
      <c r="C350" s="26" t="s">
        <v>481</v>
      </c>
      <c r="G350" s="26"/>
    </row>
    <row r="351" spans="3:7" x14ac:dyDescent="0.2">
      <c r="C351" s="26" t="s">
        <v>482</v>
      </c>
      <c r="G351" s="26"/>
    </row>
    <row r="352" spans="3:7" ht="36.75" x14ac:dyDescent="0.2">
      <c r="C352" s="26" t="s">
        <v>483</v>
      </c>
      <c r="G352" s="26"/>
    </row>
    <row r="353" spans="3:7" ht="24.75" x14ac:dyDescent="0.2">
      <c r="C353" s="26" t="s">
        <v>484</v>
      </c>
      <c r="G353" s="26"/>
    </row>
    <row r="354" spans="3:7" ht="24.75" x14ac:dyDescent="0.2">
      <c r="C354" s="26" t="s">
        <v>485</v>
      </c>
      <c r="G354" s="26"/>
    </row>
    <row r="355" spans="3:7" ht="24.75" x14ac:dyDescent="0.2">
      <c r="C355" s="26" t="s">
        <v>486</v>
      </c>
      <c r="G355" s="26"/>
    </row>
    <row r="356" spans="3:7" x14ac:dyDescent="0.2">
      <c r="C356" s="26" t="s">
        <v>487</v>
      </c>
      <c r="G356" s="26"/>
    </row>
    <row r="357" spans="3:7" x14ac:dyDescent="0.2">
      <c r="C357" s="26" t="s">
        <v>488</v>
      </c>
      <c r="G357" s="26"/>
    </row>
    <row r="358" spans="3:7" x14ac:dyDescent="0.2">
      <c r="C358" s="26" t="s">
        <v>489</v>
      </c>
      <c r="G358" s="26"/>
    </row>
    <row r="359" spans="3:7" x14ac:dyDescent="0.2">
      <c r="C359" s="26" t="s">
        <v>490</v>
      </c>
      <c r="G359" s="26"/>
    </row>
    <row r="360" spans="3:7" x14ac:dyDescent="0.2">
      <c r="C360" s="26" t="s">
        <v>491</v>
      </c>
      <c r="G360" s="26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pango</vt:lpstr>
      <vt:lpstr>WAPANGAJI</vt:lpstr>
      <vt:lpstr>MALIPO</vt:lpstr>
      <vt:lpstr>Sheet1</vt:lpstr>
      <vt:lpstr>RISITI</vt:lpstr>
      <vt:lpstr>MUHTASARI</vt:lpstr>
      <vt:lpstr>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2026-06-27T11:23:23Z</dcterms:created>
  <dcterms:modified xsi:type="dcterms:W3CDTF">2026-06-27T11:23:24Z</dcterms:modified>
</cp:coreProperties>
</file>